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解答(ダウンロード用)\"/>
    </mc:Choice>
  </mc:AlternateContent>
  <xr:revisionPtr revIDLastSave="0" documentId="13_ncr:1_{8C8253E9-4C21-4AAA-BF13-EA7FD71ADD31}" xr6:coauthVersionLast="47" xr6:coauthVersionMax="47" xr10:uidLastSave="{00000000-0000-0000-0000-000000000000}"/>
  <bookViews>
    <workbookView xWindow="-108" yWindow="-108" windowWidth="19416" windowHeight="10560" xr2:uid="{6693D4CA-A010-4F58-B342-9D28565CDBD8}"/>
  </bookViews>
  <sheets>
    <sheet name="データ表と解析結果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0" i="1" l="1"/>
  <c r="C45" i="1"/>
  <c r="L45" i="1"/>
  <c r="K45" i="1"/>
  <c r="J45" i="1"/>
  <c r="J38" i="1"/>
  <c r="L38" i="1"/>
  <c r="K38" i="1"/>
  <c r="J37" i="1"/>
  <c r="D32" i="1"/>
  <c r="B30" i="1"/>
  <c r="B29" i="1"/>
  <c r="L32" i="1"/>
  <c r="K32" i="1"/>
  <c r="J32" i="1"/>
  <c r="K30" i="1"/>
  <c r="L30" i="1"/>
  <c r="J30" i="1"/>
  <c r="L44" i="1" l="1"/>
  <c r="K44" i="1"/>
  <c r="J44" i="1"/>
  <c r="L43" i="1"/>
  <c r="K43" i="1"/>
  <c r="J43" i="1"/>
  <c r="B37" i="1"/>
  <c r="L39" i="1"/>
  <c r="K39" i="1"/>
  <c r="J39" i="1"/>
  <c r="E32" i="1"/>
  <c r="C32" i="1"/>
  <c r="C31" i="1"/>
  <c r="C30" i="1"/>
  <c r="B32" i="1"/>
  <c r="C39" i="1" l="1"/>
  <c r="L49" i="1"/>
  <c r="K49" i="1"/>
  <c r="J49" i="1"/>
  <c r="B44" i="1"/>
  <c r="L36" i="1"/>
  <c r="K36" i="1"/>
  <c r="J36" i="1"/>
  <c r="B39" i="1" s="1"/>
  <c r="L28" i="1"/>
  <c r="K28" i="1"/>
  <c r="J28" i="1"/>
  <c r="L37" i="1"/>
  <c r="K37" i="1"/>
  <c r="L50" i="1"/>
  <c r="K50" i="1"/>
  <c r="B38" i="1" l="1"/>
  <c r="B45" i="1"/>
  <c r="D39" i="1"/>
  <c r="C38" i="1"/>
  <c r="B40" i="1"/>
  <c r="C40" i="1"/>
  <c r="D40" i="1"/>
  <c r="P14" i="1"/>
  <c r="S14" i="1" s="1"/>
  <c r="I56" i="1" l="1"/>
  <c r="Q14" i="1"/>
  <c r="R14" i="1"/>
  <c r="D53" i="1"/>
  <c r="C53" i="1"/>
  <c r="B53" i="1"/>
  <c r="B50" i="1"/>
  <c r="K57" i="1" s="1"/>
  <c r="E33" i="1"/>
  <c r="D55" i="1"/>
  <c r="D31" i="1"/>
  <c r="B31" i="1"/>
  <c r="B25" i="1"/>
  <c r="F25" i="1"/>
  <c r="E25" i="1"/>
  <c r="D25" i="1"/>
  <c r="C25" i="1"/>
  <c r="E16" i="1"/>
  <c r="E15" i="1"/>
  <c r="D16" i="1"/>
  <c r="D15" i="1"/>
  <c r="D14" i="1"/>
  <c r="C15" i="1"/>
  <c r="F16" i="1"/>
  <c r="C16" i="1"/>
  <c r="C14" i="1"/>
  <c r="C13" i="1"/>
  <c r="B16" i="1"/>
  <c r="B15" i="1"/>
  <c r="B14" i="1"/>
  <c r="B13" i="1"/>
  <c r="B12" i="1"/>
  <c r="B46" i="1" l="1"/>
  <c r="B33" i="1"/>
  <c r="C33" i="1"/>
  <c r="H57" i="1"/>
  <c r="E56" i="1"/>
  <c r="C55" i="1"/>
  <c r="C46" i="1"/>
  <c r="I57" i="1"/>
  <c r="H54" i="1"/>
  <c r="D33" i="1"/>
  <c r="J57" i="1"/>
  <c r="I54" i="1"/>
  <c r="E55" i="1"/>
  <c r="G57" i="1"/>
  <c r="J54" i="1"/>
  <c r="F55" i="1"/>
</calcChain>
</file>

<file path=xl/sharedStrings.xml><?xml version="1.0" encoding="utf-8"?>
<sst xmlns="http://schemas.openxmlformats.org/spreadsheetml/2006/main" count="144" uniqueCount="29">
  <si>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</si>
  <si>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</si>
  <si>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</si>
  <si>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</si>
  <si>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</si>
  <si>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</si>
  <si>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r>
      <rPr>
        <sz val="12"/>
        <color theme="1"/>
        <rFont val="ＭＳ ゴシック"/>
        <family val="3"/>
        <charset val="128"/>
      </rPr>
      <t>商品</t>
    </r>
    <rPh sb="0" eb="2">
      <t>ショウヒン</t>
    </rPh>
    <phoneticPr fontId="1"/>
  </si>
  <si>
    <r>
      <rPr>
        <sz val="12"/>
        <color theme="1"/>
        <rFont val="ＭＳ ゴシック"/>
        <family val="3"/>
        <charset val="128"/>
      </rPr>
      <t>外観</t>
    </r>
    <rPh sb="0" eb="2">
      <t>ガイカン</t>
    </rPh>
    <phoneticPr fontId="1"/>
  </si>
  <si>
    <r>
      <rPr>
        <sz val="12"/>
        <color theme="1"/>
        <rFont val="ＭＳ ゴシック"/>
        <family val="3"/>
        <charset val="128"/>
      </rPr>
      <t>性能</t>
    </r>
    <rPh sb="0" eb="2">
      <t>セイノウ</t>
    </rPh>
    <phoneticPr fontId="1"/>
  </si>
  <si>
    <r>
      <rPr>
        <sz val="12"/>
        <color theme="1"/>
        <rFont val="ＭＳ ゴシック"/>
        <family val="3"/>
        <charset val="128"/>
      </rPr>
      <t>価格</t>
    </r>
    <rPh sb="0" eb="2">
      <t>カカク</t>
    </rPh>
    <phoneticPr fontId="1"/>
  </si>
  <si>
    <r>
      <rPr>
        <sz val="11"/>
        <color theme="1"/>
        <rFont val="ＭＳ ゴシック"/>
        <family val="3"/>
        <charset val="128"/>
      </rPr>
      <t>最小値</t>
    </r>
    <rPh sb="0" eb="3">
      <t>サイショウチ</t>
    </rPh>
    <phoneticPr fontId="1"/>
  </si>
  <si>
    <t>－</t>
    <phoneticPr fontId="1"/>
  </si>
  <si>
    <t>(B,D)</t>
    <phoneticPr fontId="1"/>
  </si>
  <si>
    <t>{E(C,F)}</t>
    <phoneticPr fontId="1"/>
  </si>
  <si>
    <t>ステップ</t>
    <phoneticPr fontId="1"/>
  </si>
  <si>
    <t>クラスター</t>
    <phoneticPr fontId="1"/>
  </si>
  <si>
    <t>データの個数／商品</t>
    <rPh sb="4" eb="6">
      <t>コスウ</t>
    </rPh>
    <rPh sb="7" eb="9">
      <t>ショウヒン</t>
    </rPh>
    <phoneticPr fontId="1"/>
  </si>
  <si>
    <t>外観の平均</t>
    <rPh sb="0" eb="2">
      <t>ガイカン</t>
    </rPh>
    <rPh sb="3" eb="5">
      <t>ヘイキン</t>
    </rPh>
    <phoneticPr fontId="1"/>
  </si>
  <si>
    <t>性能の平均</t>
    <rPh sb="0" eb="2">
      <t>セイノウ</t>
    </rPh>
    <rPh sb="3" eb="5">
      <t>ヘイキン</t>
    </rPh>
    <phoneticPr fontId="1"/>
  </si>
  <si>
    <t>価格の平均</t>
    <rPh sb="0" eb="2">
      <t>カカク</t>
    </rPh>
    <rPh sb="3" eb="5">
      <t>ヘイキン</t>
    </rPh>
    <phoneticPr fontId="1"/>
  </si>
  <si>
    <t>コメント</t>
    <phoneticPr fontId="1"/>
  </si>
  <si>
    <t>合計</t>
    <rPh sb="0" eb="2">
      <t>ゴウケイ</t>
    </rPh>
    <phoneticPr fontId="1"/>
  </si>
  <si>
    <t>普及品</t>
    <rPh sb="0" eb="3">
      <t>フキュウヒン</t>
    </rPh>
    <phoneticPr fontId="1"/>
  </si>
  <si>
    <t>中級品</t>
    <rPh sb="0" eb="2">
      <t>チュウキュウ</t>
    </rPh>
    <rPh sb="2" eb="3">
      <t>ヒン</t>
    </rPh>
    <phoneticPr fontId="1"/>
  </si>
  <si>
    <t>高級品</t>
    <rPh sb="0" eb="3">
      <t>コウキュウヒン</t>
    </rPh>
    <phoneticPr fontId="1"/>
  </si>
  <si>
    <t xml:space="preserve"> </t>
    <phoneticPr fontId="1"/>
  </si>
  <si>
    <t>(C,F)</t>
    <phoneticPr fontId="1"/>
  </si>
  <si>
    <t>[(B,D),{E(C,F)}]</t>
    <phoneticPr fontId="1"/>
  </si>
  <si>
    <t>[(B,D),{C(E,F)}]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</si>
</sst>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8"/>
      <color theme="1"/>
      <name val="Times New Roman"/>
      <family val="1"/>
    </font>
    <font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データ表と解析結果!$B$53:$K$53</c:f>
              <c:numCache>
                <c:formatCode>0.00</c:formatCode>
                <c:ptCount val="10"/>
                <c:pt idx="0">
                  <c:v>2.4494897427831779</c:v>
                </c:pt>
                <c:pt idx="1">
                  <c:v>2.4494897427831779</c:v>
                </c:pt>
                <c:pt idx="2">
                  <c:v>2.4494897427831779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26-4CCD-9049-9D064FFEA6B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データ表と解析結果!$B$54:$K$54</c:f>
              <c:numCache>
                <c:formatCode>0.00</c:formatCode>
                <c:ptCount val="10"/>
                <c:pt idx="6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26-4CCD-9049-9D064FFEA6B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データ表と解析結果!$B$55:$K$55</c:f>
              <c:numCache>
                <c:formatCode>0.00</c:formatCode>
                <c:ptCount val="10"/>
                <c:pt idx="1">
                  <c:v>3.6742346141747673</c:v>
                </c:pt>
                <c:pt idx="2">
                  <c:v>3.6742346141747673</c:v>
                </c:pt>
                <c:pt idx="3">
                  <c:v>3.6742346141747673</c:v>
                </c:pt>
                <c:pt idx="4">
                  <c:v>3.6742346141747673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26-4CCD-9049-9D064FFEA6B1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データ表と解析結果!$B$56:$K$56</c:f>
              <c:numCache>
                <c:formatCode>0.00</c:formatCode>
                <c:ptCount val="10"/>
                <c:pt idx="3">
                  <c:v>4.3874821936960613</c:v>
                </c:pt>
                <c:pt idx="7">
                  <c:v>4.3874821936960613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26-4CCD-9049-9D064FFEA6B1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データ表と解析結果!$B$57:$K$57</c:f>
              <c:numCache>
                <c:formatCode>0.00</c:formatCode>
                <c:ptCount val="10"/>
                <c:pt idx="5">
                  <c:v>7.2718635850791369</c:v>
                </c:pt>
                <c:pt idx="6">
                  <c:v>7.2718635850791369</c:v>
                </c:pt>
                <c:pt idx="7">
                  <c:v>7.2718635850791369</c:v>
                </c:pt>
                <c:pt idx="8">
                  <c:v>7.2718635850791369</c:v>
                </c:pt>
                <c:pt idx="9">
                  <c:v>7.2718635850791369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26-4CCD-9049-9D064FFEA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795711"/>
        <c:axId val="786090719"/>
      </c:lineChart>
      <c:catAx>
        <c:axId val="95179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090719"/>
        <c:crosses val="autoZero"/>
        <c:auto val="1"/>
        <c:lblAlgn val="ctr"/>
        <c:lblOffset val="100"/>
        <c:noMultiLvlLbl val="0"/>
      </c:catAx>
      <c:valAx>
        <c:axId val="78609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1795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706105815720398E-2"/>
          <c:y val="6.0185341137170688E-2"/>
          <c:w val="0.88504088597836161"/>
          <c:h val="0.7029210411198599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データ表と解析結果!$B$53:$K$53</c:f>
              <c:numCache>
                <c:formatCode>0.00</c:formatCode>
                <c:ptCount val="10"/>
                <c:pt idx="0">
                  <c:v>2.4494897427831779</c:v>
                </c:pt>
                <c:pt idx="1">
                  <c:v>2.4494897427831779</c:v>
                </c:pt>
                <c:pt idx="2">
                  <c:v>2.4494897427831779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F8-4F2A-BF92-3484B77B494B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データ表と解析結果!$B$54:$K$54</c:f>
              <c:numCache>
                <c:formatCode>0.00</c:formatCode>
                <c:ptCount val="10"/>
                <c:pt idx="6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F8-4F2A-BF92-3484B77B494B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データ表と解析結果!$B$55:$K$55</c:f>
              <c:numCache>
                <c:formatCode>0.00</c:formatCode>
                <c:ptCount val="10"/>
                <c:pt idx="1">
                  <c:v>3.6742346141747673</c:v>
                </c:pt>
                <c:pt idx="2">
                  <c:v>3.6742346141747673</c:v>
                </c:pt>
                <c:pt idx="3">
                  <c:v>3.6742346141747673</c:v>
                </c:pt>
                <c:pt idx="4">
                  <c:v>3.6742346141747673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F8-4F2A-BF92-3484B77B494B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データ表と解析結果!$B$56:$K$56</c:f>
              <c:numCache>
                <c:formatCode>0.00</c:formatCode>
                <c:ptCount val="10"/>
                <c:pt idx="3">
                  <c:v>4.3874821936960613</c:v>
                </c:pt>
                <c:pt idx="7">
                  <c:v>4.3874821936960613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F8-4F2A-BF92-3484B77B494B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データ表と解析結果!$B$57:$K$57</c:f>
              <c:numCache>
                <c:formatCode>0.00</c:formatCode>
                <c:ptCount val="10"/>
                <c:pt idx="5">
                  <c:v>7.2718635850791369</c:v>
                </c:pt>
                <c:pt idx="6">
                  <c:v>7.2718635850791369</c:v>
                </c:pt>
                <c:pt idx="7">
                  <c:v>7.2718635850791369</c:v>
                </c:pt>
                <c:pt idx="8">
                  <c:v>7.2718635850791369</c:v>
                </c:pt>
                <c:pt idx="9">
                  <c:v>7.2718635850791369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F8-4F2A-BF92-3484B77B4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795711"/>
        <c:axId val="786090719"/>
      </c:lineChart>
      <c:catAx>
        <c:axId val="95179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090719"/>
        <c:crosses val="autoZero"/>
        <c:auto val="1"/>
        <c:lblAlgn val="ctr"/>
        <c:lblOffset val="100"/>
        <c:noMultiLvlLbl val="0"/>
      </c:catAx>
      <c:valAx>
        <c:axId val="78609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1795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706088719108119E-2"/>
          <c:y val="4.6296296296296294E-2"/>
          <c:w val="0.88504088597836161"/>
          <c:h val="0.7029210411198599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データ表と解析結果!$B$53:$K$53</c:f>
              <c:numCache>
                <c:formatCode>0.00</c:formatCode>
                <c:ptCount val="10"/>
                <c:pt idx="0">
                  <c:v>2.4494897427831779</c:v>
                </c:pt>
                <c:pt idx="1">
                  <c:v>2.4494897427831779</c:v>
                </c:pt>
                <c:pt idx="2">
                  <c:v>2.4494897427831779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BB-4F83-8417-20287E9E29E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データ表と解析結果!$B$54:$K$54</c:f>
              <c:numCache>
                <c:formatCode>0.00</c:formatCode>
                <c:ptCount val="10"/>
                <c:pt idx="6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BB-4F83-8417-20287E9E29E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データ表と解析結果!$B$55:$K$55</c:f>
              <c:numCache>
                <c:formatCode>0.00</c:formatCode>
                <c:ptCount val="10"/>
                <c:pt idx="1">
                  <c:v>3.6742346141747673</c:v>
                </c:pt>
                <c:pt idx="2">
                  <c:v>3.6742346141747673</c:v>
                </c:pt>
                <c:pt idx="3">
                  <c:v>3.6742346141747673</c:v>
                </c:pt>
                <c:pt idx="4">
                  <c:v>3.6742346141747673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BB-4F83-8417-20287E9E29E1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データ表と解析結果!$B$56:$K$56</c:f>
              <c:numCache>
                <c:formatCode>0.00</c:formatCode>
                <c:ptCount val="10"/>
                <c:pt idx="3">
                  <c:v>4.3874821936960613</c:v>
                </c:pt>
                <c:pt idx="7">
                  <c:v>4.3874821936960613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BB-4F83-8417-20287E9E29E1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データ表と解析結果!$B$57:$K$57</c:f>
              <c:numCache>
                <c:formatCode>0.00</c:formatCode>
                <c:ptCount val="10"/>
                <c:pt idx="5">
                  <c:v>7.2718635850791369</c:v>
                </c:pt>
                <c:pt idx="6">
                  <c:v>7.2718635850791369</c:v>
                </c:pt>
                <c:pt idx="7">
                  <c:v>7.2718635850791369</c:v>
                </c:pt>
                <c:pt idx="8">
                  <c:v>7.2718635850791369</c:v>
                </c:pt>
                <c:pt idx="9">
                  <c:v>7.2718635850791369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4BB-4F83-8417-20287E9E2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795711"/>
        <c:axId val="786090719"/>
      </c:lineChart>
      <c:catAx>
        <c:axId val="95179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090719"/>
        <c:crosses val="autoZero"/>
        <c:auto val="1"/>
        <c:lblAlgn val="ctr"/>
        <c:lblOffset val="100"/>
        <c:noMultiLvlLbl val="0"/>
      </c:catAx>
      <c:valAx>
        <c:axId val="78609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1795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706088719108119E-2"/>
          <c:y val="6.0185185185185182E-2"/>
          <c:w val="0.88504088597836161"/>
          <c:h val="0.7029210411198599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データ表と解析結果!$B$53:$K$53</c:f>
              <c:numCache>
                <c:formatCode>0.00</c:formatCode>
                <c:ptCount val="10"/>
                <c:pt idx="0">
                  <c:v>2.4494897427831779</c:v>
                </c:pt>
                <c:pt idx="1">
                  <c:v>2.4494897427831779</c:v>
                </c:pt>
                <c:pt idx="2">
                  <c:v>2.4494897427831779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CB-45ED-948A-A59FE8145A4B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データ表と解析結果!$B$54:$K$54</c:f>
              <c:numCache>
                <c:formatCode>0.00</c:formatCode>
                <c:ptCount val="10"/>
                <c:pt idx="6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CB-45ED-948A-A59FE8145A4B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データ表と解析結果!$B$55:$K$55</c:f>
              <c:numCache>
                <c:formatCode>0.00</c:formatCode>
                <c:ptCount val="10"/>
                <c:pt idx="1">
                  <c:v>3.6742346141747673</c:v>
                </c:pt>
                <c:pt idx="2">
                  <c:v>3.6742346141747673</c:v>
                </c:pt>
                <c:pt idx="3">
                  <c:v>3.6742346141747673</c:v>
                </c:pt>
                <c:pt idx="4">
                  <c:v>3.6742346141747673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CB-45ED-948A-A59FE8145A4B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データ表と解析結果!$B$56:$K$56</c:f>
              <c:numCache>
                <c:formatCode>0.00</c:formatCode>
                <c:ptCount val="10"/>
                <c:pt idx="3">
                  <c:v>4.3874821936960613</c:v>
                </c:pt>
                <c:pt idx="7">
                  <c:v>4.3874821936960613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CB-45ED-948A-A59FE8145A4B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データ表と解析結果!$B$52:$K$52</c:f>
              <c:strCache>
                <c:ptCount val="10"/>
                <c:pt idx="0">
                  <c:v>C</c:v>
                </c:pt>
                <c:pt idx="1">
                  <c:v>(C,F)</c:v>
                </c:pt>
                <c:pt idx="2">
                  <c:v>F</c:v>
                </c:pt>
                <c:pt idx="3">
                  <c:v>{E(C,F)}</c:v>
                </c:pt>
                <c:pt idx="4">
                  <c:v>E</c:v>
                </c:pt>
                <c:pt idx="5">
                  <c:v>[(B,D),{E(C,F)}]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データ表と解析結果!$B$57:$K$57</c:f>
              <c:numCache>
                <c:formatCode>0.00</c:formatCode>
                <c:ptCount val="10"/>
                <c:pt idx="5">
                  <c:v>7.2718635850791369</c:v>
                </c:pt>
                <c:pt idx="6">
                  <c:v>7.2718635850791369</c:v>
                </c:pt>
                <c:pt idx="7">
                  <c:v>7.2718635850791369</c:v>
                </c:pt>
                <c:pt idx="8">
                  <c:v>7.2718635850791369</c:v>
                </c:pt>
                <c:pt idx="9">
                  <c:v>7.2718635850791369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1CB-45ED-948A-A59FE8145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795711"/>
        <c:axId val="786090719"/>
      </c:lineChart>
      <c:catAx>
        <c:axId val="95179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090719"/>
        <c:crosses val="autoZero"/>
        <c:auto val="1"/>
        <c:lblAlgn val="ctr"/>
        <c:lblOffset val="100"/>
        <c:noMultiLvlLbl val="0"/>
      </c:catAx>
      <c:valAx>
        <c:axId val="78609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1795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205740</xdr:colOff>
      <xdr:row>88</xdr:row>
      <xdr:rowOff>106680</xdr:rowOff>
    </xdr:from>
    <xdr:to>
      <xdr:col>6</xdr:col>
      <xdr:colOff>205740</xdr:colOff>
      <xdr:row>91</xdr:row>
      <xdr:rowOff>83820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4229100" y="20246340"/>
          <a:ext cx="0" cy="66294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274320</xdr:colOff>
      <xdr:row>93</xdr:row>
      <xdr:rowOff>45720</xdr:rowOff>
    </xdr:from>
    <xdr:to>
      <xdr:col>6</xdr:col>
      <xdr:colOff>281940</xdr:colOff>
      <xdr:row>94</xdr:row>
      <xdr:rowOff>99060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2C9A63D3-1A32-4CBB-9046-BB8D27519736}"/>
            </a:ext>
          </a:extLst>
        </xdr:cNvPr>
        <xdr:cNvCxnSpPr/>
      </xdr:nvCxnSpPr>
      <xdr:spPr>
        <a:xfrm>
          <a:off x="4297680" y="16070580"/>
          <a:ext cx="7620" cy="281940"/>
        </a:xfrm>
        <a:prstGeom prst="line">
          <a:avLst/>
        </a:prstGeom>
        <a:ln w="254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58</xdr:row>
      <xdr:rowOff>87630</xdr:rowOff>
    </xdr:from>
    <xdr:to>
      <xdr:col>7</xdr:col>
      <xdr:colOff>11430</xdr:colOff>
      <xdr:row>70</xdr:row>
      <xdr:rowOff>87630</xdr:rowOff>
    </xdr:to>
    <xdr:graphicFrame macro="">
      <xdr:nvGraphicFramePr>
        <xdr:cNvPr id="26" name="グラフ 25">
          <a:extLst>
            <a:ext uri="{FF2B5EF4-FFF2-40B4-BE49-F238E27FC236}">
              <a16:creationId xmlns:a16="http://schemas.microsoft.com/office/drawing/2014/main" id="{7D5F810F-3411-43CD-895C-A637D9EE63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601980</xdr:colOff>
      <xdr:row>62</xdr:row>
      <xdr:rowOff>152400</xdr:rowOff>
    </xdr:from>
    <xdr:to>
      <xdr:col>5</xdr:col>
      <xdr:colOff>228600</xdr:colOff>
      <xdr:row>62</xdr:row>
      <xdr:rowOff>160020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33E008D8-25CD-4F44-B8C9-2F4C99E846B7}"/>
            </a:ext>
          </a:extLst>
        </xdr:cNvPr>
        <xdr:cNvCxnSpPr/>
      </xdr:nvCxnSpPr>
      <xdr:spPr>
        <a:xfrm flipV="1">
          <a:off x="1943100" y="14348460"/>
          <a:ext cx="1638300" cy="762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68580</xdr:colOff>
      <xdr:row>71</xdr:row>
      <xdr:rowOff>144780</xdr:rowOff>
    </xdr:from>
    <xdr:to>
      <xdr:col>6</xdr:col>
      <xdr:colOff>678180</xdr:colOff>
      <xdr:row>84</xdr:row>
      <xdr:rowOff>22860</xdr:rowOff>
    </xdr:to>
    <xdr:graphicFrame macro="">
      <xdr:nvGraphicFramePr>
        <xdr:cNvPr id="30" name="グラフ 29">
          <a:extLst>
            <a:ext uri="{FF2B5EF4-FFF2-40B4-BE49-F238E27FC236}">
              <a16:creationId xmlns:a16="http://schemas.microsoft.com/office/drawing/2014/main" id="{2B3D6C68-77DC-4CD2-BEEE-4F2F4BA532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541020</xdr:colOff>
      <xdr:row>76</xdr:row>
      <xdr:rowOff>15240</xdr:rowOff>
    </xdr:from>
    <xdr:to>
      <xdr:col>5</xdr:col>
      <xdr:colOff>167640</xdr:colOff>
      <xdr:row>76</xdr:row>
      <xdr:rowOff>22860</xdr:rowOff>
    </xdr:to>
    <xdr:cxnSp macro="">
      <xdr:nvCxnSpPr>
        <xdr:cNvPr id="32" name="直線コネクタ 31">
          <a:extLst>
            <a:ext uri="{FF2B5EF4-FFF2-40B4-BE49-F238E27FC236}">
              <a16:creationId xmlns:a16="http://schemas.microsoft.com/office/drawing/2014/main" id="{42B770B7-5262-48E5-B2CA-606D10ADAC77}"/>
            </a:ext>
          </a:extLst>
        </xdr:cNvPr>
        <xdr:cNvCxnSpPr/>
      </xdr:nvCxnSpPr>
      <xdr:spPr>
        <a:xfrm>
          <a:off x="1882140" y="17411700"/>
          <a:ext cx="1638300" cy="762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640080</xdr:colOff>
      <xdr:row>78</xdr:row>
      <xdr:rowOff>91440</xdr:rowOff>
    </xdr:from>
    <xdr:to>
      <xdr:col>0</xdr:col>
      <xdr:colOff>647700</xdr:colOff>
      <xdr:row>80</xdr:row>
      <xdr:rowOff>175260</xdr:rowOff>
    </xdr:to>
    <xdr:cxnSp macro="">
      <xdr:nvCxnSpPr>
        <xdr:cNvPr id="34" name="直線コネクタ 33">
          <a:extLst>
            <a:ext uri="{FF2B5EF4-FFF2-40B4-BE49-F238E27FC236}">
              <a16:creationId xmlns:a16="http://schemas.microsoft.com/office/drawing/2014/main" id="{AD101C67-2274-4FC8-B954-2BCDDD0A0C13}"/>
            </a:ext>
          </a:extLst>
        </xdr:cNvPr>
        <xdr:cNvCxnSpPr/>
      </xdr:nvCxnSpPr>
      <xdr:spPr>
        <a:xfrm flipH="1">
          <a:off x="640080" y="17945100"/>
          <a:ext cx="7620" cy="541020"/>
        </a:xfrm>
        <a:prstGeom prst="line">
          <a:avLst/>
        </a:prstGeom>
        <a:ln w="12700">
          <a:solidFill>
            <a:schemeClr val="accent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</xdr:colOff>
      <xdr:row>85</xdr:row>
      <xdr:rowOff>83820</xdr:rowOff>
    </xdr:from>
    <xdr:to>
      <xdr:col>6</xdr:col>
      <xdr:colOff>670560</xdr:colOff>
      <xdr:row>97</xdr:row>
      <xdr:rowOff>83820</xdr:rowOff>
    </xdr:to>
    <xdr:graphicFrame macro="">
      <xdr:nvGraphicFramePr>
        <xdr:cNvPr id="36" name="グラフ 35">
          <a:extLst>
            <a:ext uri="{FF2B5EF4-FFF2-40B4-BE49-F238E27FC236}">
              <a16:creationId xmlns:a16="http://schemas.microsoft.com/office/drawing/2014/main" id="{03265DB9-5376-4C75-8FB3-0076D25818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556260</xdr:colOff>
      <xdr:row>89</xdr:row>
      <xdr:rowOff>167640</xdr:rowOff>
    </xdr:from>
    <xdr:to>
      <xdr:col>5</xdr:col>
      <xdr:colOff>152400</xdr:colOff>
      <xdr:row>89</xdr:row>
      <xdr:rowOff>167640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254F720D-D5FB-46CE-A577-D6E547ECADF3}"/>
            </a:ext>
          </a:extLst>
        </xdr:cNvPr>
        <xdr:cNvCxnSpPr/>
      </xdr:nvCxnSpPr>
      <xdr:spPr>
        <a:xfrm>
          <a:off x="1897380" y="20535900"/>
          <a:ext cx="160782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662940</xdr:colOff>
      <xdr:row>91</xdr:row>
      <xdr:rowOff>190500</xdr:rowOff>
    </xdr:from>
    <xdr:to>
      <xdr:col>1</xdr:col>
      <xdr:colOff>0</xdr:colOff>
      <xdr:row>94</xdr:row>
      <xdr:rowOff>99060</xdr:rowOff>
    </xdr:to>
    <xdr:cxnSp macro="">
      <xdr:nvCxnSpPr>
        <xdr:cNvPr id="38" name="直線コネクタ 37">
          <a:extLst>
            <a:ext uri="{FF2B5EF4-FFF2-40B4-BE49-F238E27FC236}">
              <a16:creationId xmlns:a16="http://schemas.microsoft.com/office/drawing/2014/main" id="{1944130B-D455-4B9F-96C6-EAC0283C428E}"/>
            </a:ext>
          </a:extLst>
        </xdr:cNvPr>
        <xdr:cNvCxnSpPr/>
      </xdr:nvCxnSpPr>
      <xdr:spPr>
        <a:xfrm flipH="1">
          <a:off x="662940" y="21015960"/>
          <a:ext cx="7620" cy="594360"/>
        </a:xfrm>
        <a:prstGeom prst="line">
          <a:avLst/>
        </a:prstGeom>
        <a:ln w="12700">
          <a:solidFill>
            <a:schemeClr val="accent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</xdr:colOff>
      <xdr:row>71</xdr:row>
      <xdr:rowOff>144780</xdr:rowOff>
    </xdr:from>
    <xdr:to>
      <xdr:col>14</xdr:col>
      <xdr:colOff>662940</xdr:colOff>
      <xdr:row>83</xdr:row>
      <xdr:rowOff>144780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8C41A82A-214A-45A3-BC2F-AB8167B6E3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541020</xdr:colOff>
      <xdr:row>76</xdr:row>
      <xdr:rowOff>15240</xdr:rowOff>
    </xdr:from>
    <xdr:to>
      <xdr:col>13</xdr:col>
      <xdr:colOff>114300</xdr:colOff>
      <xdr:row>76</xdr:row>
      <xdr:rowOff>38100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95BF2244-44D5-45EE-9BC0-828E5D028093}"/>
            </a:ext>
          </a:extLst>
        </xdr:cNvPr>
        <xdr:cNvCxnSpPr/>
      </xdr:nvCxnSpPr>
      <xdr:spPr>
        <a:xfrm>
          <a:off x="7399020" y="17411700"/>
          <a:ext cx="1752600" cy="2286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693420</xdr:colOff>
      <xdr:row>78</xdr:row>
      <xdr:rowOff>60960</xdr:rowOff>
    </xdr:from>
    <xdr:to>
      <xdr:col>8</xdr:col>
      <xdr:colOff>701040</xdr:colOff>
      <xdr:row>80</xdr:row>
      <xdr:rowOff>198120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9899C1CD-894E-480B-979C-A59B312212B3}"/>
            </a:ext>
          </a:extLst>
        </xdr:cNvPr>
        <xdr:cNvCxnSpPr/>
      </xdr:nvCxnSpPr>
      <xdr:spPr>
        <a:xfrm flipH="1">
          <a:off x="6103620" y="17914620"/>
          <a:ext cx="7620" cy="594360"/>
        </a:xfrm>
        <a:prstGeom prst="line">
          <a:avLst/>
        </a:prstGeom>
        <a:ln w="12700">
          <a:solidFill>
            <a:schemeClr val="accent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441960</xdr:colOff>
      <xdr:row>76</xdr:row>
      <xdr:rowOff>99060</xdr:rowOff>
    </xdr:from>
    <xdr:to>
      <xdr:col>14</xdr:col>
      <xdr:colOff>380994</xdr:colOff>
      <xdr:row>76</xdr:row>
      <xdr:rowOff>114312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81EAD083-D946-4191-9919-304078316E4E}"/>
            </a:ext>
          </a:extLst>
        </xdr:cNvPr>
        <xdr:cNvCxnSpPr/>
      </xdr:nvCxnSpPr>
      <xdr:spPr>
        <a:xfrm>
          <a:off x="5852160" y="17495520"/>
          <a:ext cx="4221474" cy="15252"/>
        </a:xfrm>
        <a:prstGeom prst="line">
          <a:avLst/>
        </a:prstGeom>
        <a:ln w="3810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73</xdr:row>
      <xdr:rowOff>152400</xdr:rowOff>
    </xdr:from>
    <xdr:to>
      <xdr:col>10</xdr:col>
      <xdr:colOff>295614</xdr:colOff>
      <xdr:row>75</xdr:row>
      <xdr:rowOff>23616</xdr:rowOff>
    </xdr:to>
    <xdr:sp macro="" textlink="">
      <xdr:nvSpPr>
        <xdr:cNvPr id="21" name="吹き出し: 四角形 20">
          <a:extLst>
            <a:ext uri="{FF2B5EF4-FFF2-40B4-BE49-F238E27FC236}">
              <a16:creationId xmlns:a16="http://schemas.microsoft.com/office/drawing/2014/main" id="{2E096B8B-5262-4B00-97EC-250BDDA253B7}"/>
            </a:ext>
          </a:extLst>
        </xdr:cNvPr>
        <xdr:cNvSpPr/>
      </xdr:nvSpPr>
      <xdr:spPr>
        <a:xfrm>
          <a:off x="6248400" y="16863060"/>
          <a:ext cx="889974" cy="328416"/>
        </a:xfrm>
        <a:prstGeom prst="wedgeRectCallout">
          <a:avLst>
            <a:gd name="adj1" fmla="val -28698"/>
            <a:gd name="adj2" fmla="val 128538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kumimoji="1" lang="ja-JP" altLang="en-US" sz="1100">
              <a:solidFill>
                <a:schemeClr val="tx1"/>
              </a:solidFill>
            </a:rPr>
            <a:t>階層レベル</a:t>
          </a:r>
        </a:p>
      </xdr:txBody>
    </xdr:sp>
    <xdr:clientData/>
  </xdr:twoCellAnchor>
  <xdr:twoCellAnchor>
    <xdr:from>
      <xdr:col>0</xdr:col>
      <xdr:colOff>358140</xdr:colOff>
      <xdr:row>90</xdr:row>
      <xdr:rowOff>0</xdr:rowOff>
    </xdr:from>
    <xdr:to>
      <xdr:col>6</xdr:col>
      <xdr:colOff>556254</xdr:colOff>
      <xdr:row>90</xdr:row>
      <xdr:rowOff>15252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1A29C4C2-ECEA-4659-A44E-3C1A74AB9CE6}"/>
            </a:ext>
          </a:extLst>
        </xdr:cNvPr>
        <xdr:cNvCxnSpPr/>
      </xdr:nvCxnSpPr>
      <xdr:spPr>
        <a:xfrm>
          <a:off x="358140" y="20596860"/>
          <a:ext cx="4221474" cy="15252"/>
        </a:xfrm>
        <a:prstGeom prst="line">
          <a:avLst/>
        </a:prstGeom>
        <a:ln w="3810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0.30528</cdr:x>
      <cdr:y>0.54813</cdr:y>
    </cdr:from>
    <cdr:to>
      <cdr:x>0.30592</cdr:x>
      <cdr:y>0.75833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EC33ABFB-DD1C-44A9-9EC8-B3A665EE7492}"/>
            </a:ext>
          </a:extLst>
        </cdr:cNvPr>
        <cdr:cNvCxnSpPr/>
      </cdr:nvCxnSpPr>
      <cdr:spPr>
        <a:xfrm xmlns:a="http://schemas.openxmlformats.org/drawingml/2006/main" flipH="1">
          <a:off x="1414350" y="1562100"/>
          <a:ext cx="2970" cy="59905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1">
              <a:lumMod val="75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0.21617</cdr:x>
      <cdr:y>0.43611</cdr:y>
    </cdr:from>
    <cdr:to>
      <cdr:x>0.21782</cdr:x>
      <cdr:y>0.54444</cdr:y>
    </cdr:to>
    <cdr:cxnSp macro="">
      <cdr:nvCxnSpPr>
        <cdr:cNvPr id="5" name="直線コネクタ 4">
          <a:extLst xmlns:a="http://schemas.openxmlformats.org/drawingml/2006/main">
            <a:ext uri="{FF2B5EF4-FFF2-40B4-BE49-F238E27FC236}">
              <a16:creationId xmlns:a16="http://schemas.microsoft.com/office/drawing/2014/main" id="{78EFA7ED-D0DC-4F6D-B040-B2B26F16CB94}"/>
            </a:ext>
          </a:extLst>
        </cdr:cNvPr>
        <cdr:cNvCxnSpPr/>
      </cdr:nvCxnSpPr>
      <cdr:spPr>
        <a:xfrm xmlns:a="http://schemas.openxmlformats.org/drawingml/2006/main" flipH="1">
          <a:off x="998220" y="1196346"/>
          <a:ext cx="7612" cy="29717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0.4802</cdr:x>
      <cdr:y>0.43056</cdr:y>
    </cdr:from>
    <cdr:to>
      <cdr:x>0.4835</cdr:x>
      <cdr:y>0.76111</cdr:y>
    </cdr:to>
    <cdr:cxnSp macro="">
      <cdr:nvCxnSpPr>
        <cdr:cNvPr id="7" name="直線コネクタ 6">
          <a:extLst xmlns:a="http://schemas.openxmlformats.org/drawingml/2006/main">
            <a:ext uri="{FF2B5EF4-FFF2-40B4-BE49-F238E27FC236}">
              <a16:creationId xmlns:a16="http://schemas.microsoft.com/office/drawing/2014/main" id="{BE234528-28DD-41BE-99E2-60F659F0FD9A}"/>
            </a:ext>
          </a:extLst>
        </cdr:cNvPr>
        <cdr:cNvCxnSpPr/>
      </cdr:nvCxnSpPr>
      <cdr:spPr>
        <a:xfrm xmlns:a="http://schemas.openxmlformats.org/drawingml/2006/main">
          <a:off x="2217420" y="1181100"/>
          <a:ext cx="15240" cy="9067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0.65677</cdr:x>
      <cdr:y>0.48889</cdr:y>
    </cdr:from>
    <cdr:to>
      <cdr:x>0.66172</cdr:x>
      <cdr:y>0.76389</cdr:y>
    </cdr:to>
    <cdr:cxnSp macro="">
      <cdr:nvCxnSpPr>
        <cdr:cNvPr id="9" name="直線コネクタ 8">
          <a:extLst xmlns:a="http://schemas.openxmlformats.org/drawingml/2006/main">
            <a:ext uri="{FF2B5EF4-FFF2-40B4-BE49-F238E27FC236}">
              <a16:creationId xmlns:a16="http://schemas.microsoft.com/office/drawing/2014/main" id="{566DB397-F5DF-403F-8F7A-6C0DF0FEC46E}"/>
            </a:ext>
          </a:extLst>
        </cdr:cNvPr>
        <cdr:cNvCxnSpPr/>
      </cdr:nvCxnSpPr>
      <cdr:spPr>
        <a:xfrm xmlns:a="http://schemas.openxmlformats.org/drawingml/2006/main">
          <a:off x="3032760" y="1341120"/>
          <a:ext cx="22860" cy="7543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0.83663</cdr:x>
      <cdr:y>0.49167</cdr:y>
    </cdr:from>
    <cdr:to>
      <cdr:x>0.83828</cdr:x>
      <cdr:y>0.76111</cdr:y>
    </cdr:to>
    <cdr:cxnSp macro="">
      <cdr:nvCxnSpPr>
        <cdr:cNvPr id="11" name="直線コネクタ 10">
          <a:extLst xmlns:a="http://schemas.openxmlformats.org/drawingml/2006/main">
            <a:ext uri="{FF2B5EF4-FFF2-40B4-BE49-F238E27FC236}">
              <a16:creationId xmlns:a16="http://schemas.microsoft.com/office/drawing/2014/main" id="{5A0929EA-D8C3-42A1-93D4-3C4345897E01}"/>
            </a:ext>
          </a:extLst>
        </cdr:cNvPr>
        <cdr:cNvCxnSpPr/>
      </cdr:nvCxnSpPr>
      <cdr:spPr>
        <a:xfrm xmlns:a="http://schemas.openxmlformats.org/drawingml/2006/main">
          <a:off x="3863340" y="1348740"/>
          <a:ext cx="7620" cy="73914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0.39439</cdr:x>
      <cdr:y>0.35829</cdr:y>
    </cdr:from>
    <cdr:to>
      <cdr:x>0.39474</cdr:x>
      <cdr:y>0.43611</cdr:y>
    </cdr:to>
    <cdr:cxnSp macro="">
      <cdr:nvCxnSpPr>
        <cdr:cNvPr id="13" name="直線コネクタ 12">
          <a:extLst xmlns:a="http://schemas.openxmlformats.org/drawingml/2006/main">
            <a:ext uri="{FF2B5EF4-FFF2-40B4-BE49-F238E27FC236}">
              <a16:creationId xmlns:a16="http://schemas.microsoft.com/office/drawing/2014/main" id="{042C55C9-97C5-43DA-9733-FBC1C5312B37}"/>
            </a:ext>
          </a:extLst>
        </cdr:cNvPr>
        <cdr:cNvCxnSpPr/>
      </cdr:nvCxnSpPr>
      <cdr:spPr>
        <a:xfrm xmlns:a="http://schemas.openxmlformats.org/drawingml/2006/main" flipH="1">
          <a:off x="1827193" y="1021080"/>
          <a:ext cx="1607" cy="221781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0.74671</cdr:x>
      <cdr:y>0.35561</cdr:y>
    </cdr:from>
    <cdr:to>
      <cdr:x>0.74752</cdr:x>
      <cdr:y>0.5</cdr:y>
    </cdr:to>
    <cdr:cxnSp macro="">
      <cdr:nvCxnSpPr>
        <cdr:cNvPr id="15" name="直線コネクタ 14">
          <a:extLst xmlns:a="http://schemas.openxmlformats.org/drawingml/2006/main">
            <a:ext uri="{FF2B5EF4-FFF2-40B4-BE49-F238E27FC236}">
              <a16:creationId xmlns:a16="http://schemas.microsoft.com/office/drawing/2014/main" id="{93413F6B-966F-4763-BC18-FA6DD217D184}"/>
            </a:ext>
          </a:extLst>
        </cdr:cNvPr>
        <cdr:cNvCxnSpPr/>
      </cdr:nvCxnSpPr>
      <cdr:spPr>
        <a:xfrm xmlns:a="http://schemas.openxmlformats.org/drawingml/2006/main">
          <a:off x="3459480" y="1013460"/>
          <a:ext cx="3750" cy="4114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0.56908</cdr:x>
      <cdr:y>0.11944</cdr:y>
    </cdr:from>
    <cdr:to>
      <cdr:x>0.56931</cdr:x>
      <cdr:y>0.36096</cdr:y>
    </cdr:to>
    <cdr:cxnSp macro="">
      <cdr:nvCxnSpPr>
        <cdr:cNvPr id="18" name="直線コネクタ 17">
          <a:extLst xmlns:a="http://schemas.openxmlformats.org/drawingml/2006/main">
            <a:ext uri="{FF2B5EF4-FFF2-40B4-BE49-F238E27FC236}">
              <a16:creationId xmlns:a16="http://schemas.microsoft.com/office/drawing/2014/main" id="{AD33B734-B6C9-41EB-A665-7ABAB48A8C3C}"/>
            </a:ext>
          </a:extLst>
        </cdr:cNvPr>
        <cdr:cNvCxnSpPr/>
      </cdr:nvCxnSpPr>
      <cdr:spPr>
        <a:xfrm xmlns:a="http://schemas.openxmlformats.org/drawingml/2006/main" flipH="1">
          <a:off x="2636520" y="340390"/>
          <a:ext cx="1070" cy="688310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0.92739</cdr:x>
      <cdr:y>0.12778</cdr:y>
    </cdr:from>
    <cdr:to>
      <cdr:x>0.92904</cdr:x>
      <cdr:y>0.775</cdr:y>
    </cdr:to>
    <cdr:cxnSp macro="">
      <cdr:nvCxnSpPr>
        <cdr:cNvPr id="20" name="直線コネクタ 19">
          <a:extLst xmlns:a="http://schemas.openxmlformats.org/drawingml/2006/main">
            <a:ext uri="{FF2B5EF4-FFF2-40B4-BE49-F238E27FC236}">
              <a16:creationId xmlns:a16="http://schemas.microsoft.com/office/drawing/2014/main" id="{F711FB86-44DF-4939-829F-E22B0B47B19B}"/>
            </a:ext>
          </a:extLst>
        </cdr:cNvPr>
        <cdr:cNvCxnSpPr/>
      </cdr:nvCxnSpPr>
      <cdr:spPr>
        <a:xfrm xmlns:a="http://schemas.openxmlformats.org/drawingml/2006/main">
          <a:off x="4282440" y="350520"/>
          <a:ext cx="7607" cy="1775469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0.30528</cdr:x>
      <cdr:y>0.53611</cdr:y>
    </cdr:from>
    <cdr:to>
      <cdr:x>0.30693</cdr:x>
      <cdr:y>0.75833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EC33ABFB-DD1C-44A9-9EC8-B3A665EE7492}"/>
            </a:ext>
          </a:extLst>
        </cdr:cNvPr>
        <cdr:cNvCxnSpPr/>
      </cdr:nvCxnSpPr>
      <cdr:spPr>
        <a:xfrm xmlns:a="http://schemas.openxmlformats.org/drawingml/2006/main" flipH="1">
          <a:off x="1409700" y="1470660"/>
          <a:ext cx="7620" cy="6096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1">
              <a:lumMod val="75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0.21452</cdr:x>
      <cdr:y>0.43611</cdr:y>
    </cdr:from>
    <cdr:to>
      <cdr:x>0.21452</cdr:x>
      <cdr:y>0.53889</cdr:y>
    </cdr:to>
    <cdr:cxnSp macro="">
      <cdr:nvCxnSpPr>
        <cdr:cNvPr id="5" name="直線コネクタ 4">
          <a:extLst xmlns:a="http://schemas.openxmlformats.org/drawingml/2006/main">
            <a:ext uri="{FF2B5EF4-FFF2-40B4-BE49-F238E27FC236}">
              <a16:creationId xmlns:a16="http://schemas.microsoft.com/office/drawing/2014/main" id="{78EFA7ED-D0DC-4F6D-B040-B2B26F16CB94}"/>
            </a:ext>
          </a:extLst>
        </cdr:cNvPr>
        <cdr:cNvCxnSpPr/>
      </cdr:nvCxnSpPr>
      <cdr:spPr>
        <a:xfrm xmlns:a="http://schemas.openxmlformats.org/drawingml/2006/main">
          <a:off x="990600" y="1196340"/>
          <a:ext cx="0" cy="28194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0.4802</cdr:x>
      <cdr:y>0.43056</cdr:y>
    </cdr:from>
    <cdr:to>
      <cdr:x>0.4835</cdr:x>
      <cdr:y>0.76111</cdr:y>
    </cdr:to>
    <cdr:cxnSp macro="">
      <cdr:nvCxnSpPr>
        <cdr:cNvPr id="7" name="直線コネクタ 6">
          <a:extLst xmlns:a="http://schemas.openxmlformats.org/drawingml/2006/main">
            <a:ext uri="{FF2B5EF4-FFF2-40B4-BE49-F238E27FC236}">
              <a16:creationId xmlns:a16="http://schemas.microsoft.com/office/drawing/2014/main" id="{BE234528-28DD-41BE-99E2-60F659F0FD9A}"/>
            </a:ext>
          </a:extLst>
        </cdr:cNvPr>
        <cdr:cNvCxnSpPr/>
      </cdr:nvCxnSpPr>
      <cdr:spPr>
        <a:xfrm xmlns:a="http://schemas.openxmlformats.org/drawingml/2006/main">
          <a:off x="2217429" y="1181112"/>
          <a:ext cx="15239" cy="906765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0.65677</cdr:x>
      <cdr:y>0.48056</cdr:y>
    </cdr:from>
    <cdr:to>
      <cdr:x>0.66172</cdr:x>
      <cdr:y>0.75556</cdr:y>
    </cdr:to>
    <cdr:cxnSp macro="">
      <cdr:nvCxnSpPr>
        <cdr:cNvPr id="9" name="直線コネクタ 8">
          <a:extLst xmlns:a="http://schemas.openxmlformats.org/drawingml/2006/main">
            <a:ext uri="{FF2B5EF4-FFF2-40B4-BE49-F238E27FC236}">
              <a16:creationId xmlns:a16="http://schemas.microsoft.com/office/drawing/2014/main" id="{566DB397-F5DF-403F-8F7A-6C0DF0FEC46E}"/>
            </a:ext>
          </a:extLst>
        </cdr:cNvPr>
        <cdr:cNvCxnSpPr/>
      </cdr:nvCxnSpPr>
      <cdr:spPr>
        <a:xfrm xmlns:a="http://schemas.openxmlformats.org/drawingml/2006/main">
          <a:off x="3032780" y="1318263"/>
          <a:ext cx="22858" cy="7543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0.83663</cdr:x>
      <cdr:y>0.48334</cdr:y>
    </cdr:from>
    <cdr:to>
      <cdr:x>0.83828</cdr:x>
      <cdr:y>0.75278</cdr:y>
    </cdr:to>
    <cdr:cxnSp macro="">
      <cdr:nvCxnSpPr>
        <cdr:cNvPr id="11" name="直線コネクタ 10">
          <a:extLst xmlns:a="http://schemas.openxmlformats.org/drawingml/2006/main">
            <a:ext uri="{FF2B5EF4-FFF2-40B4-BE49-F238E27FC236}">
              <a16:creationId xmlns:a16="http://schemas.microsoft.com/office/drawing/2014/main" id="{5A0929EA-D8C3-42A1-93D4-3C4345897E01}"/>
            </a:ext>
          </a:extLst>
        </cdr:cNvPr>
        <cdr:cNvCxnSpPr/>
      </cdr:nvCxnSpPr>
      <cdr:spPr>
        <a:xfrm xmlns:a="http://schemas.openxmlformats.org/drawingml/2006/main">
          <a:off x="3863323" y="1325889"/>
          <a:ext cx="7619" cy="739128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0.39274</cdr:x>
      <cdr:y>0.35555</cdr:y>
    </cdr:from>
    <cdr:to>
      <cdr:x>0.39274</cdr:x>
      <cdr:y>0.42222</cdr:y>
    </cdr:to>
    <cdr:cxnSp macro="">
      <cdr:nvCxnSpPr>
        <cdr:cNvPr id="13" name="直線コネクタ 12">
          <a:extLst xmlns:a="http://schemas.openxmlformats.org/drawingml/2006/main">
            <a:ext uri="{FF2B5EF4-FFF2-40B4-BE49-F238E27FC236}">
              <a16:creationId xmlns:a16="http://schemas.microsoft.com/office/drawing/2014/main" id="{042C55C9-97C5-43DA-9733-FBC1C5312B37}"/>
            </a:ext>
          </a:extLst>
        </cdr:cNvPr>
        <cdr:cNvCxnSpPr/>
      </cdr:nvCxnSpPr>
      <cdr:spPr>
        <a:xfrm xmlns:a="http://schemas.openxmlformats.org/drawingml/2006/main" flipH="1">
          <a:off x="1813560" y="975348"/>
          <a:ext cx="3" cy="182892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0.74752</cdr:x>
      <cdr:y>0.36389</cdr:y>
    </cdr:from>
    <cdr:to>
      <cdr:x>0.74752</cdr:x>
      <cdr:y>0.48889</cdr:y>
    </cdr:to>
    <cdr:cxnSp macro="">
      <cdr:nvCxnSpPr>
        <cdr:cNvPr id="15" name="直線コネクタ 14">
          <a:extLst xmlns:a="http://schemas.openxmlformats.org/drawingml/2006/main">
            <a:ext uri="{FF2B5EF4-FFF2-40B4-BE49-F238E27FC236}">
              <a16:creationId xmlns:a16="http://schemas.microsoft.com/office/drawing/2014/main" id="{93413F6B-966F-4763-BC18-FA6DD217D184}"/>
            </a:ext>
          </a:extLst>
        </cdr:cNvPr>
        <cdr:cNvCxnSpPr/>
      </cdr:nvCxnSpPr>
      <cdr:spPr>
        <a:xfrm xmlns:a="http://schemas.openxmlformats.org/drawingml/2006/main">
          <a:off x="3451838" y="998220"/>
          <a:ext cx="0" cy="3429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0.56931</cdr:x>
      <cdr:y>0.09722</cdr:y>
    </cdr:from>
    <cdr:to>
      <cdr:x>0.57096</cdr:x>
      <cdr:y>0.35833</cdr:y>
    </cdr:to>
    <cdr:cxnSp macro="">
      <cdr:nvCxnSpPr>
        <cdr:cNvPr id="18" name="直線コネクタ 17">
          <a:extLst xmlns:a="http://schemas.openxmlformats.org/drawingml/2006/main">
            <a:ext uri="{FF2B5EF4-FFF2-40B4-BE49-F238E27FC236}">
              <a16:creationId xmlns:a16="http://schemas.microsoft.com/office/drawing/2014/main" id="{AD33B734-B6C9-41EB-A665-7ABAB48A8C3C}"/>
            </a:ext>
          </a:extLst>
        </cdr:cNvPr>
        <cdr:cNvCxnSpPr/>
      </cdr:nvCxnSpPr>
      <cdr:spPr>
        <a:xfrm xmlns:a="http://schemas.openxmlformats.org/drawingml/2006/main">
          <a:off x="2628913" y="266697"/>
          <a:ext cx="7607" cy="716283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0.92409</cdr:x>
      <cdr:y>0.09445</cdr:y>
    </cdr:from>
    <cdr:to>
      <cdr:x>0.92739</cdr:x>
      <cdr:y>0.74723</cdr:y>
    </cdr:to>
    <cdr:cxnSp macro="">
      <cdr:nvCxnSpPr>
        <cdr:cNvPr id="20" name="直線コネクタ 19">
          <a:extLst xmlns:a="http://schemas.openxmlformats.org/drawingml/2006/main">
            <a:ext uri="{FF2B5EF4-FFF2-40B4-BE49-F238E27FC236}">
              <a16:creationId xmlns:a16="http://schemas.microsoft.com/office/drawing/2014/main" id="{F711FB86-44DF-4939-829F-E22B0B47B19B}"/>
            </a:ext>
          </a:extLst>
        </cdr:cNvPr>
        <cdr:cNvCxnSpPr/>
      </cdr:nvCxnSpPr>
      <cdr:spPr>
        <a:xfrm xmlns:a="http://schemas.openxmlformats.org/drawingml/2006/main">
          <a:off x="4267189" y="259083"/>
          <a:ext cx="15238" cy="1790706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0.16447</cdr:x>
      <cdr:y>0.16019</cdr:y>
    </cdr:from>
    <cdr:to>
      <cdr:x>0.3572</cdr:x>
      <cdr:y>0.27991</cdr:y>
    </cdr:to>
    <cdr:sp macro="" textlink="">
      <cdr:nvSpPr>
        <cdr:cNvPr id="16" name="吹き出し: 四角形 15">
          <a:extLst xmlns:a="http://schemas.openxmlformats.org/drawingml/2006/main">
            <a:ext uri="{FF2B5EF4-FFF2-40B4-BE49-F238E27FC236}">
              <a16:creationId xmlns:a16="http://schemas.microsoft.com/office/drawing/2014/main" id="{BECA687A-7F21-4791-93D1-6C3037AC6BF1}"/>
            </a:ext>
          </a:extLst>
        </cdr:cNvPr>
        <cdr:cNvSpPr/>
      </cdr:nvSpPr>
      <cdr:spPr>
        <a:xfrm xmlns:a="http://schemas.openxmlformats.org/drawingml/2006/main">
          <a:off x="759460" y="439420"/>
          <a:ext cx="889987" cy="328423"/>
        </a:xfrm>
        <a:prstGeom xmlns:a="http://schemas.openxmlformats.org/drawingml/2006/main" prst="wedgeRectCallout">
          <a:avLst>
            <a:gd name="adj1" fmla="val -28698"/>
            <a:gd name="adj2" fmla="val 128538"/>
          </a:avLst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1100">
              <a:solidFill>
                <a:schemeClr val="tx1"/>
              </a:solidFill>
            </a:rPr>
            <a:t>階層レベル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0.30684</cdr:x>
      <cdr:y>0.53889</cdr:y>
    </cdr:from>
    <cdr:to>
      <cdr:x>0.30849</cdr:x>
      <cdr:y>0.76111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EC33ABFB-DD1C-44A9-9EC8-B3A665EE7492}"/>
            </a:ext>
          </a:extLst>
        </cdr:cNvPr>
        <cdr:cNvCxnSpPr/>
      </cdr:nvCxnSpPr>
      <cdr:spPr>
        <a:xfrm xmlns:a="http://schemas.openxmlformats.org/drawingml/2006/main" flipH="1">
          <a:off x="1496410" y="1478277"/>
          <a:ext cx="8046" cy="60959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1">
              <a:lumMod val="75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0.21617</cdr:x>
      <cdr:y>0.43611</cdr:y>
    </cdr:from>
    <cdr:to>
      <cdr:x>0.21782</cdr:x>
      <cdr:y>0.54444</cdr:y>
    </cdr:to>
    <cdr:cxnSp macro="">
      <cdr:nvCxnSpPr>
        <cdr:cNvPr id="5" name="直線コネクタ 4">
          <a:extLst xmlns:a="http://schemas.openxmlformats.org/drawingml/2006/main">
            <a:ext uri="{FF2B5EF4-FFF2-40B4-BE49-F238E27FC236}">
              <a16:creationId xmlns:a16="http://schemas.microsoft.com/office/drawing/2014/main" id="{78EFA7ED-D0DC-4F6D-B040-B2B26F16CB94}"/>
            </a:ext>
          </a:extLst>
        </cdr:cNvPr>
        <cdr:cNvCxnSpPr/>
      </cdr:nvCxnSpPr>
      <cdr:spPr>
        <a:xfrm xmlns:a="http://schemas.openxmlformats.org/drawingml/2006/main" flipH="1">
          <a:off x="998220" y="1196346"/>
          <a:ext cx="7612" cy="29717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0.4802</cdr:x>
      <cdr:y>0.43056</cdr:y>
    </cdr:from>
    <cdr:to>
      <cdr:x>0.4835</cdr:x>
      <cdr:y>0.76111</cdr:y>
    </cdr:to>
    <cdr:cxnSp macro="">
      <cdr:nvCxnSpPr>
        <cdr:cNvPr id="7" name="直線コネクタ 6">
          <a:extLst xmlns:a="http://schemas.openxmlformats.org/drawingml/2006/main">
            <a:ext uri="{FF2B5EF4-FFF2-40B4-BE49-F238E27FC236}">
              <a16:creationId xmlns:a16="http://schemas.microsoft.com/office/drawing/2014/main" id="{BE234528-28DD-41BE-99E2-60F659F0FD9A}"/>
            </a:ext>
          </a:extLst>
        </cdr:cNvPr>
        <cdr:cNvCxnSpPr/>
      </cdr:nvCxnSpPr>
      <cdr:spPr>
        <a:xfrm xmlns:a="http://schemas.openxmlformats.org/drawingml/2006/main">
          <a:off x="2217420" y="1181100"/>
          <a:ext cx="15240" cy="9067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0.65781</cdr:x>
      <cdr:y>0.5</cdr:y>
    </cdr:from>
    <cdr:to>
      <cdr:x>0.66172</cdr:x>
      <cdr:y>0.76389</cdr:y>
    </cdr:to>
    <cdr:cxnSp macro="">
      <cdr:nvCxnSpPr>
        <cdr:cNvPr id="9" name="直線コネクタ 8">
          <a:extLst xmlns:a="http://schemas.openxmlformats.org/drawingml/2006/main">
            <a:ext uri="{FF2B5EF4-FFF2-40B4-BE49-F238E27FC236}">
              <a16:creationId xmlns:a16="http://schemas.microsoft.com/office/drawing/2014/main" id="{566DB397-F5DF-403F-8F7A-6C0DF0FEC46E}"/>
            </a:ext>
          </a:extLst>
        </cdr:cNvPr>
        <cdr:cNvCxnSpPr/>
      </cdr:nvCxnSpPr>
      <cdr:spPr>
        <a:xfrm xmlns:a="http://schemas.openxmlformats.org/drawingml/2006/main">
          <a:off x="3208020" y="1371600"/>
          <a:ext cx="19056" cy="723903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0.83663</cdr:x>
      <cdr:y>0.49167</cdr:y>
    </cdr:from>
    <cdr:to>
      <cdr:x>0.83828</cdr:x>
      <cdr:y>0.76111</cdr:y>
    </cdr:to>
    <cdr:cxnSp macro="">
      <cdr:nvCxnSpPr>
        <cdr:cNvPr id="11" name="直線コネクタ 10">
          <a:extLst xmlns:a="http://schemas.openxmlformats.org/drawingml/2006/main">
            <a:ext uri="{FF2B5EF4-FFF2-40B4-BE49-F238E27FC236}">
              <a16:creationId xmlns:a16="http://schemas.microsoft.com/office/drawing/2014/main" id="{5A0929EA-D8C3-42A1-93D4-3C4345897E01}"/>
            </a:ext>
          </a:extLst>
        </cdr:cNvPr>
        <cdr:cNvCxnSpPr/>
      </cdr:nvCxnSpPr>
      <cdr:spPr>
        <a:xfrm xmlns:a="http://schemas.openxmlformats.org/drawingml/2006/main">
          <a:off x="3863340" y="1348740"/>
          <a:ext cx="7620" cy="73914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0.39274</cdr:x>
      <cdr:y>0.36944</cdr:y>
    </cdr:from>
    <cdr:to>
      <cdr:x>0.39439</cdr:x>
      <cdr:y>0.43611</cdr:y>
    </cdr:to>
    <cdr:cxnSp macro="">
      <cdr:nvCxnSpPr>
        <cdr:cNvPr id="13" name="直線コネクタ 12">
          <a:extLst xmlns:a="http://schemas.openxmlformats.org/drawingml/2006/main">
            <a:ext uri="{FF2B5EF4-FFF2-40B4-BE49-F238E27FC236}">
              <a16:creationId xmlns:a16="http://schemas.microsoft.com/office/drawing/2014/main" id="{042C55C9-97C5-43DA-9733-FBC1C5312B37}"/>
            </a:ext>
          </a:extLst>
        </cdr:cNvPr>
        <cdr:cNvCxnSpPr/>
      </cdr:nvCxnSpPr>
      <cdr:spPr>
        <a:xfrm xmlns:a="http://schemas.openxmlformats.org/drawingml/2006/main">
          <a:off x="1813560" y="1013460"/>
          <a:ext cx="7620" cy="1828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0.74752</cdr:x>
      <cdr:y>0.375</cdr:y>
    </cdr:from>
    <cdr:to>
      <cdr:x>0.74752</cdr:x>
      <cdr:y>0.5</cdr:y>
    </cdr:to>
    <cdr:cxnSp macro="">
      <cdr:nvCxnSpPr>
        <cdr:cNvPr id="15" name="直線コネクタ 14">
          <a:extLst xmlns:a="http://schemas.openxmlformats.org/drawingml/2006/main">
            <a:ext uri="{FF2B5EF4-FFF2-40B4-BE49-F238E27FC236}">
              <a16:creationId xmlns:a16="http://schemas.microsoft.com/office/drawing/2014/main" id="{93413F6B-966F-4763-BC18-FA6DD217D184}"/>
            </a:ext>
          </a:extLst>
        </cdr:cNvPr>
        <cdr:cNvCxnSpPr/>
      </cdr:nvCxnSpPr>
      <cdr:spPr>
        <a:xfrm xmlns:a="http://schemas.openxmlformats.org/drawingml/2006/main">
          <a:off x="3451860" y="1028700"/>
          <a:ext cx="0" cy="3429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0.56931</cdr:x>
      <cdr:y>0.11944</cdr:y>
    </cdr:from>
    <cdr:to>
      <cdr:x>0.57261</cdr:x>
      <cdr:y>0.375</cdr:y>
    </cdr:to>
    <cdr:cxnSp macro="">
      <cdr:nvCxnSpPr>
        <cdr:cNvPr id="18" name="直線コネクタ 17">
          <a:extLst xmlns:a="http://schemas.openxmlformats.org/drawingml/2006/main">
            <a:ext uri="{FF2B5EF4-FFF2-40B4-BE49-F238E27FC236}">
              <a16:creationId xmlns:a16="http://schemas.microsoft.com/office/drawing/2014/main" id="{AD33B734-B6C9-41EB-A665-7ABAB48A8C3C}"/>
            </a:ext>
          </a:extLst>
        </cdr:cNvPr>
        <cdr:cNvCxnSpPr/>
      </cdr:nvCxnSpPr>
      <cdr:spPr>
        <a:xfrm xmlns:a="http://schemas.openxmlformats.org/drawingml/2006/main">
          <a:off x="2628913" y="327657"/>
          <a:ext cx="15238" cy="701052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0.92739</cdr:x>
      <cdr:y>0.12778</cdr:y>
    </cdr:from>
    <cdr:to>
      <cdr:x>0.92904</cdr:x>
      <cdr:y>0.775</cdr:y>
    </cdr:to>
    <cdr:cxnSp macro="">
      <cdr:nvCxnSpPr>
        <cdr:cNvPr id="20" name="直線コネクタ 19">
          <a:extLst xmlns:a="http://schemas.openxmlformats.org/drawingml/2006/main">
            <a:ext uri="{FF2B5EF4-FFF2-40B4-BE49-F238E27FC236}">
              <a16:creationId xmlns:a16="http://schemas.microsoft.com/office/drawing/2014/main" id="{F711FB86-44DF-4939-829F-E22B0B47B19B}"/>
            </a:ext>
          </a:extLst>
        </cdr:cNvPr>
        <cdr:cNvCxnSpPr/>
      </cdr:nvCxnSpPr>
      <cdr:spPr>
        <a:xfrm xmlns:a="http://schemas.openxmlformats.org/drawingml/2006/main">
          <a:off x="4282440" y="350520"/>
          <a:ext cx="7607" cy="1775469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DC5BB-3AD2-4647-9B69-FA92623FBA0D}">
  <sheetPr codeName="Sheet1"/>
  <dimension ref="A1:U87"/>
  <sheetViews>
    <sheetView showGridLines="0" tabSelected="1" topLeftCell="A87" workbookViewId="0">
      <selection activeCell="M49" sqref="M48:M49"/>
    </sheetView>
  </sheetViews>
  <sheetFormatPr defaultRowHeight="18" x14ac:dyDescent="0.45"/>
  <cols>
    <col min="7" max="7" width="9.3984375" customWidth="1"/>
    <col min="9" max="9" width="10" customWidth="1"/>
    <col min="10" max="10" width="9" bestFit="1" customWidth="1"/>
    <col min="13" max="13" width="11" customWidth="1"/>
    <col min="16" max="16" width="14.796875" customWidth="1"/>
  </cols>
  <sheetData>
    <row r="1" spans="1:21" x14ac:dyDescent="0.45">
      <c r="A1" s="4" t="s">
        <v>6</v>
      </c>
      <c r="B1" s="4" t="s">
        <v>7</v>
      </c>
      <c r="C1" s="4" t="s">
        <v>8</v>
      </c>
      <c r="D1" s="4" t="s">
        <v>9</v>
      </c>
      <c r="F1" s="4" t="s">
        <v>6</v>
      </c>
      <c r="G1" s="4" t="s">
        <v>0</v>
      </c>
      <c r="H1" s="4" t="s">
        <v>1</v>
      </c>
      <c r="I1" s="4" t="s">
        <v>2</v>
      </c>
      <c r="J1" s="4" t="s">
        <v>3</v>
      </c>
      <c r="K1" s="4" t="s">
        <v>4</v>
      </c>
      <c r="L1" s="4" t="s">
        <v>5</v>
      </c>
    </row>
    <row r="2" spans="1:21" x14ac:dyDescent="0.45">
      <c r="A2" s="4" t="s">
        <v>0</v>
      </c>
      <c r="B2" s="4">
        <v>10</v>
      </c>
      <c r="C2" s="4">
        <v>10</v>
      </c>
      <c r="D2" s="4">
        <v>10</v>
      </c>
      <c r="F2" s="4" t="s">
        <v>7</v>
      </c>
      <c r="G2" s="4">
        <v>10</v>
      </c>
      <c r="H2" s="4">
        <v>7</v>
      </c>
      <c r="I2" s="4">
        <v>5</v>
      </c>
      <c r="J2" s="4">
        <v>6</v>
      </c>
      <c r="K2" s="4">
        <v>3</v>
      </c>
      <c r="L2" s="4">
        <v>4</v>
      </c>
    </row>
    <row r="3" spans="1:21" x14ac:dyDescent="0.45">
      <c r="A3" s="4" t="s">
        <v>1</v>
      </c>
      <c r="B3" s="4">
        <v>7</v>
      </c>
      <c r="C3" s="4">
        <v>9</v>
      </c>
      <c r="D3" s="4">
        <v>5</v>
      </c>
      <c r="F3" s="4" t="s">
        <v>8</v>
      </c>
      <c r="G3" s="4">
        <v>10</v>
      </c>
      <c r="H3" s="4">
        <v>9</v>
      </c>
      <c r="I3" s="4">
        <v>7</v>
      </c>
      <c r="J3" s="4">
        <v>7</v>
      </c>
      <c r="K3" s="4">
        <v>5</v>
      </c>
      <c r="L3" s="4">
        <v>6</v>
      </c>
    </row>
    <row r="4" spans="1:21" x14ac:dyDescent="0.45">
      <c r="A4" s="4" t="s">
        <v>2</v>
      </c>
      <c r="B4" s="4">
        <v>5</v>
      </c>
      <c r="C4" s="4">
        <v>7</v>
      </c>
      <c r="D4" s="4">
        <v>9</v>
      </c>
      <c r="F4" s="4" t="s">
        <v>9</v>
      </c>
      <c r="G4" s="4">
        <v>10</v>
      </c>
      <c r="H4" s="4">
        <v>5</v>
      </c>
      <c r="I4" s="4">
        <v>9</v>
      </c>
      <c r="J4" s="4">
        <v>3</v>
      </c>
      <c r="K4" s="4">
        <v>5</v>
      </c>
      <c r="L4" s="4">
        <v>7</v>
      </c>
    </row>
    <row r="5" spans="1:21" x14ac:dyDescent="0.45">
      <c r="A5" s="4" t="s">
        <v>3</v>
      </c>
      <c r="B5" s="4">
        <v>6</v>
      </c>
      <c r="C5" s="4">
        <v>7</v>
      </c>
      <c r="D5" s="4">
        <v>3</v>
      </c>
    </row>
    <row r="6" spans="1:21" x14ac:dyDescent="0.45">
      <c r="A6" s="4" t="s">
        <v>4</v>
      </c>
      <c r="B6" s="4">
        <v>3</v>
      </c>
      <c r="C6" s="4">
        <v>5</v>
      </c>
      <c r="D6" s="4">
        <v>5</v>
      </c>
    </row>
    <row r="7" spans="1:21" x14ac:dyDescent="0.45">
      <c r="A7" s="4" t="s">
        <v>5</v>
      </c>
      <c r="B7" s="4">
        <v>4</v>
      </c>
      <c r="C7" s="4">
        <v>6</v>
      </c>
      <c r="D7" s="4">
        <v>7</v>
      </c>
    </row>
    <row r="8" spans="1:21" x14ac:dyDescent="0.45">
      <c r="A8" s="5"/>
      <c r="B8" s="5"/>
      <c r="C8" s="5"/>
      <c r="D8" s="5"/>
    </row>
    <row r="9" spans="1:21" x14ac:dyDescent="0.45">
      <c r="A9" s="5"/>
      <c r="B9" s="5"/>
      <c r="C9" s="5"/>
      <c r="D9" s="5"/>
    </row>
    <row r="10" spans="1:21" x14ac:dyDescent="0.45">
      <c r="A10" s="1"/>
      <c r="B10" s="4" t="s">
        <v>0</v>
      </c>
      <c r="C10" s="4" t="s">
        <v>1</v>
      </c>
      <c r="D10" s="4" t="s">
        <v>2</v>
      </c>
      <c r="E10" s="4" t="s">
        <v>3</v>
      </c>
      <c r="F10" s="4" t="s">
        <v>4</v>
      </c>
      <c r="G10" s="4" t="s">
        <v>5</v>
      </c>
      <c r="I10" s="4" t="s">
        <v>6</v>
      </c>
      <c r="J10" s="4" t="s">
        <v>7</v>
      </c>
      <c r="K10" s="4" t="s">
        <v>8</v>
      </c>
      <c r="L10" s="4" t="s">
        <v>9</v>
      </c>
      <c r="M10" s="9" t="s">
        <v>15</v>
      </c>
      <c r="O10" s="12" t="s">
        <v>15</v>
      </c>
      <c r="P10" s="12" t="s">
        <v>16</v>
      </c>
      <c r="Q10" s="12" t="s">
        <v>17</v>
      </c>
      <c r="R10" s="12" t="s">
        <v>18</v>
      </c>
      <c r="S10" s="12" t="s">
        <v>19</v>
      </c>
      <c r="T10" s="12" t="s">
        <v>20</v>
      </c>
      <c r="U10" s="13"/>
    </row>
    <row r="11" spans="1:21" x14ac:dyDescent="0.45">
      <c r="A11" s="4" t="s">
        <v>0</v>
      </c>
      <c r="B11" s="3">
        <v>0</v>
      </c>
      <c r="C11" s="3"/>
      <c r="D11" s="3"/>
      <c r="E11" s="3"/>
      <c r="F11" s="3"/>
      <c r="G11" s="3"/>
      <c r="I11" s="4" t="s">
        <v>0</v>
      </c>
      <c r="J11" s="4">
        <v>10</v>
      </c>
      <c r="K11" s="4">
        <v>10</v>
      </c>
      <c r="L11" s="4">
        <v>10</v>
      </c>
      <c r="M11" s="4">
        <v>3</v>
      </c>
      <c r="O11" s="4">
        <v>1</v>
      </c>
      <c r="P11" s="4">
        <v>3</v>
      </c>
      <c r="Q11" s="4">
        <v>4</v>
      </c>
      <c r="R11" s="4">
        <v>6</v>
      </c>
      <c r="S11" s="4">
        <v>7</v>
      </c>
      <c r="T11" s="14" t="s">
        <v>22</v>
      </c>
    </row>
    <row r="12" spans="1:21" x14ac:dyDescent="0.45">
      <c r="A12" s="4" t="s">
        <v>1</v>
      </c>
      <c r="B12" s="15">
        <f>SQRT(($B$2-B3)^2+($C$2-C3)^2+($D$2-D3)^2)</f>
        <v>5.9160797830996161</v>
      </c>
      <c r="C12" s="3">
        <v>0</v>
      </c>
      <c r="D12" s="3"/>
      <c r="E12" s="3"/>
      <c r="F12" s="3"/>
      <c r="G12" s="3"/>
      <c r="I12" s="4" t="s">
        <v>1</v>
      </c>
      <c r="J12" s="4">
        <v>7</v>
      </c>
      <c r="K12" s="4">
        <v>9</v>
      </c>
      <c r="L12" s="4">
        <v>5</v>
      </c>
      <c r="M12" s="4">
        <v>2</v>
      </c>
      <c r="O12" s="4">
        <v>2</v>
      </c>
      <c r="P12" s="4">
        <v>2</v>
      </c>
      <c r="Q12" s="4">
        <v>6.5</v>
      </c>
      <c r="R12" s="4">
        <v>8</v>
      </c>
      <c r="S12" s="4">
        <v>4</v>
      </c>
      <c r="T12" s="14" t="s">
        <v>23</v>
      </c>
    </row>
    <row r="13" spans="1:21" x14ac:dyDescent="0.45">
      <c r="A13" s="4" t="s">
        <v>2</v>
      </c>
      <c r="B13" s="15">
        <f t="shared" ref="B13:B16" si="0">SQRT(($B$2-B4)^2+($C$2-C4)^2+($D$2-D4)^2)</f>
        <v>5.9160797830996161</v>
      </c>
      <c r="C13" s="15">
        <f>SQRT(($B$3-B4)^2+($C$3-C4)^2+($D$3-D4)^2)</f>
        <v>4.8989794855663558</v>
      </c>
      <c r="D13" s="3">
        <v>0</v>
      </c>
      <c r="E13" s="3"/>
      <c r="F13" s="3"/>
      <c r="G13" s="3"/>
      <c r="I13" s="4" t="s">
        <v>2</v>
      </c>
      <c r="J13" s="4">
        <v>5</v>
      </c>
      <c r="K13" s="4">
        <v>7</v>
      </c>
      <c r="L13" s="4">
        <v>9</v>
      </c>
      <c r="M13" s="4">
        <v>1</v>
      </c>
      <c r="O13" s="4">
        <v>3</v>
      </c>
      <c r="P13" s="4">
        <v>1</v>
      </c>
      <c r="Q13" s="4">
        <v>10</v>
      </c>
      <c r="R13" s="4">
        <v>10</v>
      </c>
      <c r="S13" s="4">
        <v>10</v>
      </c>
      <c r="T13" s="14" t="s">
        <v>24</v>
      </c>
    </row>
    <row r="14" spans="1:21" x14ac:dyDescent="0.45">
      <c r="A14" s="4" t="s">
        <v>3</v>
      </c>
      <c r="B14" s="15">
        <f t="shared" si="0"/>
        <v>8.6023252670426267</v>
      </c>
      <c r="C14" s="15">
        <f t="shared" ref="C14:C16" si="1">SQRT(($B$3-B5)^2+($C$3-C5)^2+($D$3-D5)^2)</f>
        <v>3</v>
      </c>
      <c r="D14" s="15">
        <f>SQRT(($B$4-B5)^2+($C$4-C5)^2+($D$4-D5)^2)</f>
        <v>6.0827625302982193</v>
      </c>
      <c r="E14" s="3">
        <v>0</v>
      </c>
      <c r="F14" s="3"/>
      <c r="G14" s="3"/>
      <c r="I14" s="4" t="s">
        <v>3</v>
      </c>
      <c r="J14" s="4">
        <v>6</v>
      </c>
      <c r="K14" s="4">
        <v>7</v>
      </c>
      <c r="L14" s="4">
        <v>3</v>
      </c>
      <c r="M14" s="4">
        <v>2</v>
      </c>
      <c r="O14" s="10" t="s">
        <v>21</v>
      </c>
      <c r="P14" s="4">
        <f>SUM(P11:P13)</f>
        <v>6</v>
      </c>
      <c r="Q14" s="11">
        <f>(Q11*$P$11+Q12*$P$12+Q13*$P$13)/$P$14</f>
        <v>5.833333333333333</v>
      </c>
      <c r="R14" s="11">
        <f>(R11*$P$11+R12*$P$12+R13*$P$13)/$P$14</f>
        <v>7.333333333333333</v>
      </c>
      <c r="S14" s="11">
        <f>(S11*$P$11+S12*$P$12+S13*$P$13)/$P$14</f>
        <v>6.5</v>
      </c>
      <c r="T14" s="4"/>
    </row>
    <row r="15" spans="1:21" x14ac:dyDescent="0.45">
      <c r="A15" s="4" t="s">
        <v>4</v>
      </c>
      <c r="B15" s="15">
        <f t="shared" si="0"/>
        <v>9.9498743710661994</v>
      </c>
      <c r="C15" s="15">
        <f t="shared" si="1"/>
        <v>5.6568542494923806</v>
      </c>
      <c r="D15" s="15">
        <f t="shared" ref="D15:D16" si="2">SQRT(($B$4-B6)^2+($C$4-C6)^2+($D$4-D6)^2)</f>
        <v>4.8989794855663558</v>
      </c>
      <c r="E15" s="15">
        <f>SQRT(($B$5-B6)^2+($C$5-C6)^2+($D$5-D6)^2)</f>
        <v>4.1231056256176606</v>
      </c>
      <c r="F15" s="3">
        <v>0</v>
      </c>
      <c r="G15" s="3"/>
      <c r="I15" s="4" t="s">
        <v>4</v>
      </c>
      <c r="J15" s="4">
        <v>3</v>
      </c>
      <c r="K15" s="4">
        <v>5</v>
      </c>
      <c r="L15" s="4">
        <v>5</v>
      </c>
      <c r="M15" s="4">
        <v>1</v>
      </c>
    </row>
    <row r="16" spans="1:21" x14ac:dyDescent="0.45">
      <c r="A16" s="4" t="s">
        <v>5</v>
      </c>
      <c r="B16" s="15">
        <f t="shared" si="0"/>
        <v>7.810249675906654</v>
      </c>
      <c r="C16" s="15">
        <f t="shared" si="1"/>
        <v>4.6904157598234297</v>
      </c>
      <c r="D16" s="15">
        <f t="shared" si="2"/>
        <v>2.4494897427831779</v>
      </c>
      <c r="E16" s="15">
        <f>SQRT(($B$5-B7)^2+($C$5-C7)^2+($D$5-D7)^2)</f>
        <v>4.5825756949558398</v>
      </c>
      <c r="F16" s="15">
        <f>SQRT(($B$6-B7)^2+($C$6-C7)^2+($D$6-D7)^2)</f>
        <v>2.4494897427831779</v>
      </c>
      <c r="G16" s="3">
        <v>0</v>
      </c>
      <c r="I16" s="4" t="s">
        <v>5</v>
      </c>
      <c r="J16" s="4">
        <v>4</v>
      </c>
      <c r="K16" s="4">
        <v>6</v>
      </c>
      <c r="L16" s="4">
        <v>7</v>
      </c>
      <c r="M16" s="4">
        <v>1</v>
      </c>
    </row>
    <row r="17" spans="1:12" ht="19.8" customHeight="1" x14ac:dyDescent="0.45"/>
    <row r="18" spans="1:12" x14ac:dyDescent="0.45">
      <c r="A18" s="1"/>
      <c r="B18" s="4" t="s">
        <v>0</v>
      </c>
      <c r="C18" s="4" t="s">
        <v>1</v>
      </c>
      <c r="D18" s="4" t="s">
        <v>2</v>
      </c>
      <c r="E18" s="4" t="s">
        <v>3</v>
      </c>
      <c r="F18" s="4" t="s">
        <v>4</v>
      </c>
      <c r="G18" s="4" t="s">
        <v>5</v>
      </c>
    </row>
    <row r="19" spans="1:12" x14ac:dyDescent="0.45">
      <c r="A19" s="4" t="s">
        <v>0</v>
      </c>
      <c r="B19" s="3">
        <v>0</v>
      </c>
      <c r="C19" s="3"/>
      <c r="D19" s="3"/>
      <c r="E19" s="3"/>
      <c r="F19" s="3"/>
      <c r="G19" s="3"/>
    </row>
    <row r="20" spans="1:12" x14ac:dyDescent="0.45">
      <c r="A20" s="4" t="s">
        <v>1</v>
      </c>
      <c r="B20" s="15">
        <v>5.9160797830996161</v>
      </c>
      <c r="C20" s="3">
        <v>0</v>
      </c>
      <c r="D20" s="3"/>
      <c r="E20" s="3"/>
      <c r="F20" s="3"/>
      <c r="G20" s="3"/>
    </row>
    <row r="21" spans="1:12" x14ac:dyDescent="0.45">
      <c r="A21" s="4" t="s">
        <v>2</v>
      </c>
      <c r="B21" s="16">
        <v>5.9160797830996161</v>
      </c>
      <c r="C21" s="15">
        <v>4.8989794855663558</v>
      </c>
      <c r="D21" s="3">
        <v>0</v>
      </c>
      <c r="E21" s="3"/>
      <c r="F21" s="3"/>
      <c r="G21" s="3"/>
    </row>
    <row r="22" spans="1:12" x14ac:dyDescent="0.45">
      <c r="A22" s="4" t="s">
        <v>3</v>
      </c>
      <c r="B22" s="15">
        <v>8.6023252670426267</v>
      </c>
      <c r="C22" s="16">
        <v>3</v>
      </c>
      <c r="D22" s="15">
        <v>6.0827625302982193</v>
      </c>
      <c r="E22" s="3">
        <v>0</v>
      </c>
      <c r="F22" s="3"/>
      <c r="G22" s="3"/>
    </row>
    <row r="23" spans="1:12" x14ac:dyDescent="0.45">
      <c r="A23" s="4" t="s">
        <v>4</v>
      </c>
      <c r="B23" s="15">
        <v>9.9498743710661994</v>
      </c>
      <c r="C23" s="15">
        <v>5.6568542494923806</v>
      </c>
      <c r="D23" s="15">
        <v>4.8989794855663558</v>
      </c>
      <c r="E23" s="16">
        <v>4.1231056256176606</v>
      </c>
      <c r="F23" s="3">
        <v>0</v>
      </c>
      <c r="G23" s="3"/>
    </row>
    <row r="24" spans="1:12" x14ac:dyDescent="0.45">
      <c r="A24" s="4" t="s">
        <v>5</v>
      </c>
      <c r="B24" s="15">
        <v>7.810249675906654</v>
      </c>
      <c r="C24" s="15">
        <v>4.6904157598234297</v>
      </c>
      <c r="D24" s="16">
        <v>2.4494897427831779</v>
      </c>
      <c r="E24" s="15">
        <v>4.5825756949558398</v>
      </c>
      <c r="F24" s="16">
        <v>2.4494897427831779</v>
      </c>
      <c r="G24" s="3">
        <v>0</v>
      </c>
    </row>
    <row r="25" spans="1:12" x14ac:dyDescent="0.45">
      <c r="A25" s="6" t="s">
        <v>10</v>
      </c>
      <c r="B25" s="15">
        <f>MIN(B20:B24)</f>
        <v>5.9160797830996161</v>
      </c>
      <c r="C25" s="15">
        <f>MIN(C21:C24)</f>
        <v>3</v>
      </c>
      <c r="D25" s="15">
        <f>MIN(D22:D24)</f>
        <v>2.4494897427831779</v>
      </c>
      <c r="E25" s="15">
        <f>MIN(E23:E24)</f>
        <v>4.1231056256176606</v>
      </c>
      <c r="F25" s="15">
        <f>MIN(F24)</f>
        <v>2.4494897427831779</v>
      </c>
      <c r="G25" s="7" t="s">
        <v>11</v>
      </c>
    </row>
    <row r="27" spans="1:12" x14ac:dyDescent="0.45">
      <c r="A27" s="1"/>
      <c r="B27" s="4" t="s">
        <v>0</v>
      </c>
      <c r="C27" s="4" t="s">
        <v>1</v>
      </c>
      <c r="D27" s="4" t="s">
        <v>26</v>
      </c>
      <c r="E27" s="4" t="s">
        <v>3</v>
      </c>
      <c r="F27" s="4" t="s">
        <v>4</v>
      </c>
      <c r="I27" s="4" t="s">
        <v>6</v>
      </c>
      <c r="J27" s="4" t="s">
        <v>7</v>
      </c>
      <c r="K27" s="4" t="s">
        <v>8</v>
      </c>
      <c r="L27" s="4" t="s">
        <v>9</v>
      </c>
    </row>
    <row r="28" spans="1:12" x14ac:dyDescent="0.45">
      <c r="A28" s="4" t="s">
        <v>0</v>
      </c>
      <c r="B28" s="3">
        <v>0</v>
      </c>
      <c r="C28" s="3"/>
      <c r="D28" s="3"/>
      <c r="E28" s="3"/>
      <c r="F28" s="3"/>
      <c r="I28" s="4" t="s">
        <v>0</v>
      </c>
      <c r="J28" s="4">
        <f>J11</f>
        <v>10</v>
      </c>
      <c r="K28" s="4">
        <f t="shared" ref="K28:L28" si="3">K11</f>
        <v>10</v>
      </c>
      <c r="L28" s="4">
        <f t="shared" si="3"/>
        <v>10</v>
      </c>
    </row>
    <row r="29" spans="1:12" x14ac:dyDescent="0.45">
      <c r="A29" s="4" t="s">
        <v>1</v>
      </c>
      <c r="B29" s="16">
        <f>SQRT(($J$28-$J29)^2+($K$28-$K29)^2+($L$28-$L29)^2)</f>
        <v>5.9160797830996161</v>
      </c>
      <c r="C29" s="3">
        <v>0</v>
      </c>
      <c r="D29" s="3"/>
      <c r="E29" s="3"/>
      <c r="F29" s="3"/>
      <c r="I29" s="4" t="s">
        <v>1</v>
      </c>
      <c r="J29" s="4">
        <v>7</v>
      </c>
      <c r="K29" s="4">
        <v>9</v>
      </c>
      <c r="L29" s="4">
        <v>5</v>
      </c>
    </row>
    <row r="30" spans="1:12" x14ac:dyDescent="0.45">
      <c r="A30" s="4" t="s">
        <v>26</v>
      </c>
      <c r="B30" s="20">
        <f>SQRT(($J$28-$J30)^2+($K$28-$K30)^2+($L$28-$L30)^2)</f>
        <v>6.8190908484929276</v>
      </c>
      <c r="C30" s="15">
        <f>SQRT(($J$29-$J30)^2+($K$29-$K30)^2+($L$29-$L30)^2)</f>
        <v>4.636809247747852</v>
      </c>
      <c r="D30" s="3">
        <v>0</v>
      </c>
      <c r="E30" s="3"/>
      <c r="F30" s="3"/>
      <c r="I30" s="4" t="s">
        <v>26</v>
      </c>
      <c r="J30" s="4">
        <f>(J13+J16)/2</f>
        <v>4.5</v>
      </c>
      <c r="K30" s="4">
        <f>(K13+K16)/2</f>
        <v>6.5</v>
      </c>
      <c r="L30" s="4">
        <f t="shared" ref="L30" si="4">(L13+L16)/2</f>
        <v>8</v>
      </c>
    </row>
    <row r="31" spans="1:12" x14ac:dyDescent="0.45">
      <c r="A31" s="4" t="s">
        <v>3</v>
      </c>
      <c r="B31" s="15">
        <f t="shared" ref="B31" si="5">SQRT(($J$28-$J31)^2+($K$28-$K31)^2+($L$28-$L31)^2)</f>
        <v>8.6023252670426267</v>
      </c>
      <c r="C31" s="16">
        <f>SQRT(($J$29-$J31)^2+($K$29-$K31)^2+($L$29-$L31)^2)</f>
        <v>3</v>
      </c>
      <c r="D31" s="15">
        <f>SQRT(($J$30-$J31)^2+($K$30-$K31)^2+($L$30-$L31)^2)</f>
        <v>5.2440442408507577</v>
      </c>
      <c r="E31" s="3">
        <v>0</v>
      </c>
      <c r="F31" s="3"/>
      <c r="I31" s="4" t="s">
        <v>3</v>
      </c>
      <c r="J31" s="4">
        <v>6</v>
      </c>
      <c r="K31" s="4">
        <v>7</v>
      </c>
      <c r="L31" s="4">
        <v>3</v>
      </c>
    </row>
    <row r="32" spans="1:12" x14ac:dyDescent="0.45">
      <c r="A32" s="4" t="s">
        <v>4</v>
      </c>
      <c r="B32" s="15">
        <f>SQRT(($J$28-$J32)^2+($K$28-$K32)^2+($L$28-$L32)^2)</f>
        <v>9.9498743710661994</v>
      </c>
      <c r="C32" s="15">
        <f>SQRT(($J$29-$J32)^2+($K$29-$K32)^2+($L$29-$L32)^2)</f>
        <v>5.6568542494923806</v>
      </c>
      <c r="D32" s="16">
        <f>SQRT(($J$30-$J32)^2+($K$30-$K32)^2+($L$30-$L32)^2)</f>
        <v>3.6742346141747673</v>
      </c>
      <c r="E32" s="16">
        <f>SQRT(($J$31-$J32)^2+($K$31-$K32)^2+($L$31-$L32)^2)</f>
        <v>4.1231056256176606</v>
      </c>
      <c r="F32" s="3">
        <v>0</v>
      </c>
      <c r="I32" s="4" t="s">
        <v>4</v>
      </c>
      <c r="J32" s="4">
        <f>J15</f>
        <v>3</v>
      </c>
      <c r="K32" s="4">
        <f t="shared" ref="K32:L32" si="6">K15</f>
        <v>5</v>
      </c>
      <c r="L32" s="4">
        <f t="shared" si="6"/>
        <v>5</v>
      </c>
    </row>
    <row r="33" spans="1:12" x14ac:dyDescent="0.45">
      <c r="A33" s="6" t="s">
        <v>10</v>
      </c>
      <c r="B33" s="15">
        <f>MIN(B29:B32)</f>
        <v>5.9160797830996161</v>
      </c>
      <c r="C33" s="15">
        <f>MIN(C30:C32)</f>
        <v>3</v>
      </c>
      <c r="D33" s="15">
        <f>MIN(D31:D32)</f>
        <v>3.6742346141747673</v>
      </c>
      <c r="E33" s="15">
        <f>MIN(E32)</f>
        <v>4.1231056256176606</v>
      </c>
      <c r="F33" s="7" t="s">
        <v>11</v>
      </c>
    </row>
    <row r="34" spans="1:12" x14ac:dyDescent="0.45">
      <c r="A34" s="17"/>
      <c r="B34" s="18"/>
      <c r="C34" s="18"/>
      <c r="D34" s="18"/>
      <c r="E34" s="18"/>
      <c r="F34" s="19"/>
    </row>
    <row r="35" spans="1:12" x14ac:dyDescent="0.45">
      <c r="A35" s="1"/>
      <c r="B35" s="4" t="s">
        <v>0</v>
      </c>
      <c r="C35" s="4" t="s">
        <v>12</v>
      </c>
      <c r="D35" s="4" t="s">
        <v>26</v>
      </c>
      <c r="E35" s="4" t="s">
        <v>4</v>
      </c>
      <c r="F35" s="19"/>
      <c r="I35" s="4" t="s">
        <v>6</v>
      </c>
      <c r="J35" s="4" t="s">
        <v>7</v>
      </c>
      <c r="K35" s="4" t="s">
        <v>8</v>
      </c>
      <c r="L35" s="4" t="s">
        <v>9</v>
      </c>
    </row>
    <row r="36" spans="1:12" x14ac:dyDescent="0.45">
      <c r="A36" s="4" t="s">
        <v>0</v>
      </c>
      <c r="B36" s="3">
        <v>0</v>
      </c>
      <c r="C36" s="3"/>
      <c r="D36" s="3"/>
      <c r="E36" s="3"/>
      <c r="F36" s="19"/>
      <c r="I36" s="4" t="s">
        <v>0</v>
      </c>
      <c r="J36" s="4">
        <f>J11</f>
        <v>10</v>
      </c>
      <c r="K36" s="4">
        <f t="shared" ref="K36:L36" si="7">K11</f>
        <v>10</v>
      </c>
      <c r="L36" s="4">
        <f t="shared" si="7"/>
        <v>10</v>
      </c>
    </row>
    <row r="37" spans="1:12" x14ac:dyDescent="0.45">
      <c r="A37" s="4" t="s">
        <v>12</v>
      </c>
      <c r="B37" s="20">
        <f>SQRT(($J$36-$J37)^2+($K$36-$K37)^2+($L$36-$L37)^2)</f>
        <v>7.2284161474004804</v>
      </c>
      <c r="C37" s="3">
        <v>0</v>
      </c>
      <c r="D37" s="3"/>
      <c r="E37" s="3"/>
      <c r="F37" s="19"/>
      <c r="I37" s="4" t="s">
        <v>12</v>
      </c>
      <c r="J37" s="21">
        <f>(J29+J31)/2</f>
        <v>6.5</v>
      </c>
      <c r="K37" s="21">
        <f t="shared" ref="K37:L37" si="8">(K29+K31)/2</f>
        <v>8</v>
      </c>
      <c r="L37" s="21">
        <f t="shared" si="8"/>
        <v>4</v>
      </c>
    </row>
    <row r="38" spans="1:12" x14ac:dyDescent="0.45">
      <c r="A38" s="4" t="s">
        <v>26</v>
      </c>
      <c r="B38" s="16">
        <f>SQRT(($J$36-$J38)^2+($K$36-$K38)^2+($L$36-$L38)^2)</f>
        <v>6.8190908484929276</v>
      </c>
      <c r="C38" s="20">
        <f>SQRT(($J$37-$J38)^2+($K$37-$K38)^2+($L$37-$L38)^2)</f>
        <v>4.7169905660283016</v>
      </c>
      <c r="D38" s="3">
        <v>0</v>
      </c>
      <c r="E38" s="3"/>
      <c r="F38" s="19"/>
      <c r="I38" s="4" t="s">
        <v>26</v>
      </c>
      <c r="J38" s="21">
        <f>J30</f>
        <v>4.5</v>
      </c>
      <c r="K38" s="21">
        <f t="shared" ref="K38:L38" si="9">K30</f>
        <v>6.5</v>
      </c>
      <c r="L38" s="21">
        <f t="shared" si="9"/>
        <v>8</v>
      </c>
    </row>
    <row r="39" spans="1:12" x14ac:dyDescent="0.45">
      <c r="A39" s="4" t="s">
        <v>4</v>
      </c>
      <c r="B39" s="15">
        <f>SQRT(($J$36-$J39)^2+($K$36-$K39)^2+($L$36-$L39)^2)</f>
        <v>9.9498743710661994</v>
      </c>
      <c r="C39" s="16">
        <f>SQRT(($J$37-$J39)^2+($K$37-$K39)^2+($L$37-$L39)^2)</f>
        <v>4.7169905660283016</v>
      </c>
      <c r="D39" s="16">
        <f>SQRT(($J$38-$J39)^2+($K$38-$K39)^2+($L$38-$L39)^2)</f>
        <v>3.6742346141747673</v>
      </c>
      <c r="E39" s="23">
        <v>0</v>
      </c>
      <c r="F39" s="19"/>
      <c r="I39" s="4" t="s">
        <v>4</v>
      </c>
      <c r="J39" s="4">
        <f>J32</f>
        <v>3</v>
      </c>
      <c r="K39" s="4">
        <f t="shared" ref="K39:L39" si="10">K32</f>
        <v>5</v>
      </c>
      <c r="L39" s="4">
        <f t="shared" si="10"/>
        <v>5</v>
      </c>
    </row>
    <row r="40" spans="1:12" x14ac:dyDescent="0.45">
      <c r="A40" s="6" t="s">
        <v>10</v>
      </c>
      <c r="B40" s="15">
        <f>MIN(B37:B39)</f>
        <v>6.8190908484929276</v>
      </c>
      <c r="C40" s="15">
        <f>MIN(C38:C39)</f>
        <v>4.7169905660283016</v>
      </c>
      <c r="D40" s="15">
        <f>MIN(D39:D39)</f>
        <v>3.6742346141747673</v>
      </c>
      <c r="E40" s="22" t="s">
        <v>11</v>
      </c>
    </row>
    <row r="41" spans="1:12" x14ac:dyDescent="0.45">
      <c r="E41" s="18"/>
    </row>
    <row r="42" spans="1:12" x14ac:dyDescent="0.45">
      <c r="A42" s="1"/>
      <c r="B42" s="4" t="s">
        <v>0</v>
      </c>
      <c r="C42" s="4" t="s">
        <v>12</v>
      </c>
      <c r="D42" s="4" t="s">
        <v>13</v>
      </c>
      <c r="I42" s="4" t="s">
        <v>6</v>
      </c>
      <c r="J42" s="4" t="s">
        <v>7</v>
      </c>
      <c r="K42" s="4" t="s">
        <v>8</v>
      </c>
      <c r="L42" s="4" t="s">
        <v>9</v>
      </c>
    </row>
    <row r="43" spans="1:12" x14ac:dyDescent="0.45">
      <c r="A43" s="4" t="s">
        <v>0</v>
      </c>
      <c r="B43" s="3">
        <v>0</v>
      </c>
      <c r="C43" s="3"/>
      <c r="D43" s="3"/>
      <c r="I43" s="4" t="s">
        <v>0</v>
      </c>
      <c r="J43" s="4">
        <f>J36</f>
        <v>10</v>
      </c>
      <c r="K43" s="4">
        <f t="shared" ref="K43:L43" si="11">K36</f>
        <v>10</v>
      </c>
      <c r="L43" s="4">
        <f t="shared" si="11"/>
        <v>10</v>
      </c>
    </row>
    <row r="44" spans="1:12" x14ac:dyDescent="0.45">
      <c r="A44" s="4" t="s">
        <v>12</v>
      </c>
      <c r="B44" s="16">
        <f>SQRT(($J$43-$J44)^2+($K$43-$K44)^2+($L$43-$L44)^2)</f>
        <v>7.2284161474004804</v>
      </c>
      <c r="C44" s="3">
        <v>0</v>
      </c>
      <c r="D44" s="3"/>
      <c r="I44" s="4" t="s">
        <v>12</v>
      </c>
      <c r="J44" s="21">
        <f>J37</f>
        <v>6.5</v>
      </c>
      <c r="K44" s="21">
        <f t="shared" ref="K44:L44" si="12">K37</f>
        <v>8</v>
      </c>
      <c r="L44" s="21">
        <f t="shared" si="12"/>
        <v>4</v>
      </c>
    </row>
    <row r="45" spans="1:12" x14ac:dyDescent="0.45">
      <c r="A45" s="4" t="s">
        <v>13</v>
      </c>
      <c r="B45" s="15">
        <f>SQRT(($J$43-$J45)^2+($K$43-$K45)^2+($L$43-$L45)^2)</f>
        <v>7.810249675906654</v>
      </c>
      <c r="C45" s="16">
        <f>SQRT(($J$44-$J45)^2+($K$44-$K45)^2+($L$44-$L45)^2)</f>
        <v>4.3874821936960613</v>
      </c>
      <c r="D45" s="3">
        <v>0</v>
      </c>
      <c r="I45" s="4" t="s">
        <v>13</v>
      </c>
      <c r="J45" s="21">
        <f>(J38*2+J39)/3</f>
        <v>4</v>
      </c>
      <c r="K45" s="21">
        <f t="shared" ref="K45:L45" si="13">(K38*2+K39)/3</f>
        <v>6</v>
      </c>
      <c r="L45" s="21">
        <f t="shared" si="13"/>
        <v>7</v>
      </c>
    </row>
    <row r="46" spans="1:12" x14ac:dyDescent="0.45">
      <c r="A46" s="6" t="s">
        <v>10</v>
      </c>
      <c r="B46" s="15">
        <f>MIN(B44:B45)</f>
        <v>7.2284161474004804</v>
      </c>
      <c r="C46" s="15">
        <f>MIN(C45)</f>
        <v>4.3874821936960613</v>
      </c>
      <c r="D46" s="7" t="s">
        <v>11</v>
      </c>
    </row>
    <row r="48" spans="1:12" x14ac:dyDescent="0.45">
      <c r="A48" s="1"/>
      <c r="B48" s="4" t="s">
        <v>0</v>
      </c>
      <c r="C48" s="8" t="s">
        <v>28</v>
      </c>
      <c r="I48" s="4" t="s">
        <v>6</v>
      </c>
      <c r="J48" s="4" t="s">
        <v>7</v>
      </c>
      <c r="K48" s="4" t="s">
        <v>8</v>
      </c>
      <c r="L48" s="4" t="s">
        <v>9</v>
      </c>
    </row>
    <row r="49" spans="1:12" x14ac:dyDescent="0.45">
      <c r="A49" s="4" t="s">
        <v>0</v>
      </c>
      <c r="B49" s="3">
        <v>0</v>
      </c>
      <c r="C49" s="3"/>
      <c r="I49" s="4" t="s">
        <v>0</v>
      </c>
      <c r="J49" s="4">
        <f>J11</f>
        <v>10</v>
      </c>
      <c r="K49" s="4">
        <f t="shared" ref="K49:L49" si="14">K11</f>
        <v>10</v>
      </c>
      <c r="L49" s="4">
        <f t="shared" si="14"/>
        <v>10</v>
      </c>
    </row>
    <row r="50" spans="1:12" x14ac:dyDescent="0.45">
      <c r="A50" s="8" t="s">
        <v>28</v>
      </c>
      <c r="B50" s="15">
        <f>SQRT(($J$49-$J50)^2+($K$49-$K50)^2+($L$49-$L50)^2)</f>
        <v>7.2718635850791369</v>
      </c>
      <c r="C50" s="7" t="s">
        <v>11</v>
      </c>
      <c r="I50" s="8" t="s">
        <v>28</v>
      </c>
      <c r="J50" s="21">
        <f>(J44*2+J45*3)/5</f>
        <v>5</v>
      </c>
      <c r="K50" s="21">
        <f>(K44*2+K45*3)/5</f>
        <v>6.8</v>
      </c>
      <c r="L50" s="21">
        <f>(L44*2+L45*3)/5</f>
        <v>5.8</v>
      </c>
    </row>
    <row r="52" spans="1:12" x14ac:dyDescent="0.45">
      <c r="A52" s="2" t="s">
        <v>14</v>
      </c>
      <c r="B52" s="3" t="s">
        <v>2</v>
      </c>
      <c r="C52" s="3" t="s">
        <v>26</v>
      </c>
      <c r="D52" s="3" t="s">
        <v>5</v>
      </c>
      <c r="E52" s="3" t="s">
        <v>13</v>
      </c>
      <c r="F52" s="3" t="s">
        <v>4</v>
      </c>
      <c r="G52" s="8" t="s">
        <v>27</v>
      </c>
      <c r="H52" s="15" t="s">
        <v>1</v>
      </c>
      <c r="I52" s="15" t="s">
        <v>12</v>
      </c>
      <c r="J52" s="15" t="s">
        <v>3</v>
      </c>
      <c r="K52" s="15" t="s">
        <v>0</v>
      </c>
    </row>
    <row r="53" spans="1:12" x14ac:dyDescent="0.45">
      <c r="A53" s="3">
        <v>1</v>
      </c>
      <c r="B53" s="15">
        <f>$D$24</f>
        <v>2.4494897427831779</v>
      </c>
      <c r="C53" s="15">
        <f t="shared" ref="C53:D53" si="15">$D$24</f>
        <v>2.4494897427831779</v>
      </c>
      <c r="D53" s="15">
        <f t="shared" si="15"/>
        <v>2.4494897427831779</v>
      </c>
      <c r="E53" s="15"/>
      <c r="F53" s="15"/>
      <c r="G53" s="15"/>
      <c r="H53" s="15"/>
      <c r="I53" s="15"/>
      <c r="J53" s="15"/>
      <c r="K53" s="15"/>
    </row>
    <row r="54" spans="1:12" x14ac:dyDescent="0.45">
      <c r="A54" s="3">
        <v>2</v>
      </c>
      <c r="B54" s="15"/>
      <c r="C54" s="15"/>
      <c r="D54" s="15"/>
      <c r="E54" s="15"/>
      <c r="F54" s="15"/>
      <c r="G54" s="15"/>
      <c r="H54" s="15">
        <f>$C$31</f>
        <v>3</v>
      </c>
      <c r="I54" s="15">
        <f t="shared" ref="I54:J54" si="16">$C$31</f>
        <v>3</v>
      </c>
      <c r="J54" s="15">
        <f t="shared" si="16"/>
        <v>3</v>
      </c>
      <c r="K54" s="15"/>
    </row>
    <row r="55" spans="1:12" x14ac:dyDescent="0.45">
      <c r="A55" s="3">
        <v>3</v>
      </c>
      <c r="B55" s="15"/>
      <c r="C55" s="15">
        <f>$D$32</f>
        <v>3.6742346141747673</v>
      </c>
      <c r="D55" s="15">
        <f t="shared" ref="D55:F55" si="17">$D$32</f>
        <v>3.6742346141747673</v>
      </c>
      <c r="E55" s="15">
        <f t="shared" si="17"/>
        <v>3.6742346141747673</v>
      </c>
      <c r="F55" s="15">
        <f t="shared" si="17"/>
        <v>3.6742346141747673</v>
      </c>
      <c r="G55" s="1"/>
      <c r="H55" s="1"/>
      <c r="I55" s="1"/>
      <c r="J55" s="1"/>
      <c r="K55" s="1"/>
    </row>
    <row r="56" spans="1:12" x14ac:dyDescent="0.45">
      <c r="A56" s="3">
        <v>4</v>
      </c>
      <c r="B56" s="15"/>
      <c r="C56" s="15"/>
      <c r="D56" s="15"/>
      <c r="E56" s="15">
        <f>$C$45</f>
        <v>4.3874821936960613</v>
      </c>
      <c r="F56" s="15"/>
      <c r="G56" s="15"/>
      <c r="H56" s="15"/>
      <c r="I56" s="15">
        <f>$C$45</f>
        <v>4.3874821936960613</v>
      </c>
      <c r="J56" s="15"/>
      <c r="K56" s="15"/>
    </row>
    <row r="57" spans="1:12" x14ac:dyDescent="0.45">
      <c r="A57" s="3">
        <v>5</v>
      </c>
      <c r="B57" s="15"/>
      <c r="C57" s="15"/>
      <c r="D57" s="15"/>
      <c r="E57" s="15"/>
      <c r="F57" s="15"/>
      <c r="G57" s="15">
        <f>$B$50</f>
        <v>7.2718635850791369</v>
      </c>
      <c r="H57" s="15">
        <f>$B$50</f>
        <v>7.2718635850791369</v>
      </c>
      <c r="I57" s="15">
        <f>$B$50</f>
        <v>7.2718635850791369</v>
      </c>
      <c r="J57" s="15">
        <f>$B$50</f>
        <v>7.2718635850791369</v>
      </c>
      <c r="K57" s="15">
        <f>$B$50</f>
        <v>7.2718635850791369</v>
      </c>
    </row>
    <row r="87" spans="9:9" x14ac:dyDescent="0.45">
      <c r="I87" t="s">
        <v>25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データ表と解析結果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2020-06-26T22:27:11Z</dcterms:created>
  <dcterms:modified xsi:type="dcterms:W3CDTF">2021-08-13T06:02:26Z</dcterms:modified>
</cp:coreProperties>
</file>