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22DFF451-C13A-44AB-BCCA-8A1E077086DC}" xr6:coauthVersionLast="47" xr6:coauthVersionMax="47" xr10:uidLastSave="{00000000-0000-0000-0000-000000000000}"/>
  <bookViews>
    <workbookView xWindow="-108" yWindow="-108" windowWidth="19416" windowHeight="10560" activeTab="1" xr2:uid="{42796721-03C5-440E-B639-6C7BDD8316BD}"/>
  </bookViews>
  <sheets>
    <sheet name="データと解析結果" sheetId="1" r:id="rId1"/>
    <sheet name="マハラノビス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6" i="1"/>
  <c r="D15" i="1" l="1"/>
  <c r="D14" i="1"/>
  <c r="E13" i="1" l="1"/>
  <c r="E12" i="1"/>
  <c r="E11" i="1"/>
  <c r="E10" i="1"/>
  <c r="E9" i="1"/>
  <c r="E8" i="1"/>
  <c r="E7" i="1"/>
  <c r="E6" i="1"/>
  <c r="E5" i="1"/>
  <c r="E4" i="1"/>
  <c r="E3" i="1"/>
  <c r="E2" i="1"/>
  <c r="F2" i="1" s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<sst xmlns="http://schemas.openxmlformats.org/spreadsheetml/2006/main" count="47" uniqueCount="42">
  <si>
    <t>№</t>
  </si>
  <si>
    <t>y</t>
  </si>
  <si>
    <r>
      <t>x</t>
    </r>
    <r>
      <rPr>
        <vertAlign val="subscript"/>
        <sz val="10"/>
        <color rgb="FF000000"/>
        <rFont val="Times New Roman"/>
        <family val="1"/>
      </rPr>
      <t>1</t>
    </r>
  </si>
  <si>
    <r>
      <t>x</t>
    </r>
    <r>
      <rPr>
        <vertAlign val="subscript"/>
        <sz val="10"/>
        <color rgb="FF000000"/>
        <rFont val="Times New Roman"/>
        <family val="1"/>
      </rPr>
      <t>2</t>
    </r>
  </si>
  <si>
    <r>
      <t>y</t>
    </r>
    <r>
      <rPr>
        <i/>
        <vertAlign val="subscript"/>
        <sz val="10"/>
        <color rgb="FF000000"/>
        <rFont val="Times New Roman"/>
        <family val="1"/>
      </rPr>
      <t>est</t>
    </r>
  </si>
  <si>
    <r>
      <rPr>
        <sz val="10"/>
        <color rgb="FF000000"/>
        <rFont val="ＭＳ 明朝"/>
        <family val="1"/>
        <charset val="128"/>
      </rPr>
      <t>判定結果</t>
    </r>
  </si>
  <si>
    <r>
      <rPr>
        <sz val="10"/>
        <color rgb="FF000000"/>
        <rFont val="ＭＳ 明朝"/>
        <family val="1"/>
        <charset val="128"/>
      </rPr>
      <t>計</t>
    </r>
  </si>
  <si>
    <r>
      <rPr>
        <sz val="10"/>
        <color rgb="FF000000"/>
        <rFont val="ＭＳ 明朝"/>
        <family val="1"/>
        <charset val="128"/>
      </rPr>
      <t>平均</t>
    </r>
  </si>
  <si>
    <t xml:space="preserve">t </t>
  </si>
  <si>
    <r>
      <rPr>
        <sz val="11"/>
        <color theme="1"/>
        <rFont val="ＭＳ ゴシック"/>
        <family val="3"/>
        <charset val="128"/>
      </rPr>
      <t>概要</t>
    </r>
  </si>
  <si>
    <r>
      <rPr>
        <sz val="11"/>
        <color theme="1"/>
        <rFont val="ＭＳ ゴシック"/>
        <family val="3"/>
        <charset val="128"/>
      </rPr>
      <t>回帰統計</t>
    </r>
  </si>
  <si>
    <r>
      <rPr>
        <sz val="11"/>
        <color theme="1"/>
        <rFont val="ＭＳ 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</si>
  <si>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</si>
  <si>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</si>
  <si>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標準誤差</t>
    </r>
  </si>
  <si>
    <r>
      <rPr>
        <sz val="11"/>
        <color theme="1"/>
        <rFont val="ＭＳ ゴシック"/>
        <family val="3"/>
        <charset val="128"/>
      </rPr>
      <t>観測数</t>
    </r>
  </si>
  <si>
    <r>
      <rPr>
        <sz val="11"/>
        <color theme="1"/>
        <rFont val="ＭＳ ゴシック"/>
        <family val="3"/>
        <charset val="128"/>
      </rPr>
      <t>分散分析表</t>
    </r>
  </si>
  <si>
    <r>
      <rPr>
        <sz val="11"/>
        <color theme="1"/>
        <rFont val="ＭＳ ゴシック"/>
        <family val="3"/>
        <charset val="128"/>
      </rPr>
      <t>自由度</t>
    </r>
  </si>
  <si>
    <r>
      <rPr>
        <sz val="11"/>
        <color theme="1"/>
        <rFont val="ＭＳ ゴシック"/>
        <family val="3"/>
        <charset val="128"/>
      </rPr>
      <t>変動</t>
    </r>
  </si>
  <si>
    <r>
      <rPr>
        <sz val="11"/>
        <color theme="1"/>
        <rFont val="ＭＳ ゴシック"/>
        <family val="3"/>
        <charset val="128"/>
      </rPr>
      <t>分散</t>
    </r>
  </si>
  <si>
    <r>
      <rPr>
        <sz val="11"/>
        <color theme="1"/>
        <rFont val="ＭＳ 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</si>
  <si>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3"/>
        <charset val="128"/>
      </rPr>
      <t>回帰</t>
    </r>
  </si>
  <si>
    <r>
      <rPr>
        <sz val="11"/>
        <color theme="1"/>
        <rFont val="ＭＳ ゴシック"/>
        <family val="3"/>
        <charset val="128"/>
      </rPr>
      <t>残差</t>
    </r>
  </si>
  <si>
    <r>
      <rPr>
        <sz val="11"/>
        <color theme="1"/>
        <rFont val="ＭＳ ゴシック"/>
        <family val="3"/>
        <charset val="128"/>
      </rPr>
      <t>合計</t>
    </r>
  </si>
  <si>
    <r>
      <rPr>
        <sz val="11"/>
        <color theme="1"/>
        <rFont val="ＭＳ ゴシック"/>
        <family val="3"/>
        <charset val="128"/>
      </rPr>
      <t>係数</t>
    </r>
  </si>
  <si>
    <r>
      <t>P-</t>
    </r>
    <r>
      <rPr>
        <sz val="11"/>
        <color theme="1"/>
        <rFont val="ＭＳ ゴシック"/>
        <family val="3"/>
        <charset val="128"/>
      </rPr>
      <t>値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</si>
  <si>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</si>
  <si>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</si>
  <si>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切片</t>
    </r>
  </si>
  <si>
    <r>
      <t xml:space="preserve">X </t>
    </r>
    <r>
      <rPr>
        <sz val="11"/>
        <color theme="1"/>
        <rFont val="ＭＳ 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</si>
  <si>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</si>
  <si>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rPr>
        <sz val="6"/>
        <color theme="1"/>
        <rFont val="ＭＳ ゴシック"/>
        <family val="3"/>
        <charset val="128"/>
      </rPr>
      <t>観測された分散比</t>
    </r>
  </si>
  <si>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(9,0.05)=</t>
    </r>
    <phoneticPr fontId="1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</si>
  <si>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(2,9;0.05)=</t>
    </r>
    <phoneticPr fontId="1"/>
  </si>
  <si>
    <t>分散・共分散行列</t>
  </si>
  <si>
    <t>係数</t>
  </si>
  <si>
    <t>マハラノビス</t>
  </si>
  <si>
    <t>重回帰</t>
  </si>
  <si>
    <t>係数の比</t>
  </si>
  <si>
    <r>
      <t>a</t>
    </r>
    <r>
      <rPr>
        <vertAlign val="subscript"/>
        <sz val="10"/>
        <color rgb="FF000000"/>
        <rFont val="Times New Roman"/>
        <family val="1"/>
      </rPr>
      <t>0</t>
    </r>
  </si>
  <si>
    <r>
      <t>a</t>
    </r>
    <r>
      <rPr>
        <vertAlign val="subscript"/>
        <sz val="10"/>
        <color rgb="FF000000"/>
        <rFont val="Times New Roman"/>
        <family val="1"/>
      </rPr>
      <t>1</t>
    </r>
  </si>
  <si>
    <r>
      <t>a</t>
    </r>
    <r>
      <rPr>
        <vertAlign val="subscript"/>
        <sz val="10"/>
        <color rgb="FF000000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</si>
</sst>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"/>
    <numFmt numFmtId="178" formatCode="0.00000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color rgb="FF000000"/>
      <name val="Times New Roman"/>
      <family val="1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sz val="6"/>
      <color theme="1"/>
      <name val="Times New Roman"/>
      <family val="1"/>
    </font>
    <font>
      <sz val="6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EBEB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left" vertical="center"/>
    </xf>
    <xf numFmtId="0" fontId="9" fillId="0" borderId="6" xfId="0" quotePrefix="1" applyFont="1" applyBorder="1" applyAlignment="1">
      <alignment horizontal="center" vertical="center"/>
    </xf>
    <xf numFmtId="176" fontId="9" fillId="0" borderId="7" xfId="0" applyNumberFormat="1" applyFont="1" applyBorder="1" applyAlignment="1">
      <alignment horizontal="left" vertical="center"/>
    </xf>
    <xf numFmtId="178" fontId="9" fillId="0" borderId="0" xfId="0" applyNumberFormat="1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データと解析結果!$B$2:$B$13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データと解析結果!$C$2:$C$13</c:f>
              <c:numCache>
                <c:formatCode>General</c:formatCode>
                <c:ptCount val="12"/>
                <c:pt idx="0">
                  <c:v>30</c:v>
                </c:pt>
                <c:pt idx="1">
                  <c:v>55</c:v>
                </c:pt>
                <c:pt idx="2">
                  <c:v>70</c:v>
                </c:pt>
                <c:pt idx="3">
                  <c:v>50</c:v>
                </c:pt>
                <c:pt idx="4">
                  <c:v>35</c:v>
                </c:pt>
                <c:pt idx="5">
                  <c:v>70</c:v>
                </c:pt>
                <c:pt idx="6">
                  <c:v>30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20</c:v>
                </c:pt>
                <c:pt idx="11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4B-4A98-9F16-901FC4129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87632"/>
        <c:axId val="974648048"/>
      </c:scatterChart>
      <c:valAx>
        <c:axId val="1633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4648048"/>
        <c:crosses val="autoZero"/>
        <c:crossBetween val="midCat"/>
      </c:valAx>
      <c:valAx>
        <c:axId val="97464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8763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102870</xdr:colOff>
      <xdr:row>0</xdr:row>
      <xdr:rowOff>60960</xdr:rowOff>
    </xdr:from>
    <xdr:to>
      <xdr:col>24</xdr:col>
      <xdr:colOff>106680</xdr:colOff>
      <xdr:row>11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24CECAD-04DF-44D0-AB85-A1CFDC8B39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381000</xdr:colOff>
      <xdr:row>3</xdr:row>
      <xdr:rowOff>213360</xdr:rowOff>
    </xdr:from>
    <xdr:to>
      <xdr:col>23</xdr:col>
      <xdr:colOff>556260</xdr:colOff>
      <xdr:row>7</xdr:row>
      <xdr:rowOff>213360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8E8AD769-AF3C-4337-8D9A-5F847C5E1B1A}"/>
            </a:ext>
          </a:extLst>
        </xdr:cNvPr>
        <xdr:cNvCxnSpPr/>
      </xdr:nvCxnSpPr>
      <xdr:spPr>
        <a:xfrm flipV="1">
          <a:off x="13357860" y="906780"/>
          <a:ext cx="2186940" cy="9677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388620</xdr:colOff>
      <xdr:row>7</xdr:row>
      <xdr:rowOff>0</xdr:rowOff>
    </xdr:from>
    <xdr:to>
      <xdr:col>22</xdr:col>
      <xdr:colOff>533400</xdr:colOff>
      <xdr:row>7</xdr:row>
      <xdr:rowOff>152400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3DBCC6D8-3264-48C4-8A9B-55F8A944F56B}"/>
            </a:ext>
          </a:extLst>
        </xdr:cNvPr>
        <xdr:cNvSpPr/>
      </xdr:nvSpPr>
      <xdr:spPr>
        <a:xfrm>
          <a:off x="14706600" y="1661160"/>
          <a:ext cx="144780" cy="152400"/>
        </a:xfrm>
        <a:prstGeom prst="ellipse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60960</xdr:colOff>
      <xdr:row>3</xdr:row>
      <xdr:rowOff>7620</xdr:rowOff>
    </xdr:from>
    <xdr:to>
      <xdr:col>22</xdr:col>
      <xdr:colOff>182880</xdr:colOff>
      <xdr:row>3</xdr:row>
      <xdr:rowOff>137160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5A1AC567-2C40-4885-A51F-ADCD68B4EC66}"/>
            </a:ext>
          </a:extLst>
        </xdr:cNvPr>
        <xdr:cNvSpPr/>
      </xdr:nvSpPr>
      <xdr:spPr>
        <a:xfrm>
          <a:off x="14378940" y="701040"/>
          <a:ext cx="121920" cy="12954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373380</xdr:colOff>
      <xdr:row>4</xdr:row>
      <xdr:rowOff>198120</xdr:rowOff>
    </xdr:from>
    <xdr:to>
      <xdr:col>21</xdr:col>
      <xdr:colOff>487680</xdr:colOff>
      <xdr:row>5</xdr:row>
      <xdr:rowOff>83820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45F80E9E-69A8-452B-A27B-F3A21552434A}"/>
            </a:ext>
          </a:extLst>
        </xdr:cNvPr>
        <xdr:cNvSpPr/>
      </xdr:nvSpPr>
      <xdr:spPr>
        <a:xfrm>
          <a:off x="14020800" y="1173480"/>
          <a:ext cx="114300" cy="1143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167640</xdr:colOff>
      <xdr:row>6</xdr:row>
      <xdr:rowOff>137160</xdr:rowOff>
    </xdr:from>
    <xdr:to>
      <xdr:col>21</xdr:col>
      <xdr:colOff>289560</xdr:colOff>
      <xdr:row>7</xdr:row>
      <xdr:rowOff>22860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EBB322C0-EB0E-4371-8384-13C40BF1E637}"/>
            </a:ext>
          </a:extLst>
        </xdr:cNvPr>
        <xdr:cNvSpPr/>
      </xdr:nvSpPr>
      <xdr:spPr>
        <a:xfrm>
          <a:off x="13815060" y="1569720"/>
          <a:ext cx="121920" cy="1143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365760</xdr:colOff>
      <xdr:row>3</xdr:row>
      <xdr:rowOff>0</xdr:rowOff>
    </xdr:from>
    <xdr:to>
      <xdr:col>23</xdr:col>
      <xdr:colOff>480060</xdr:colOff>
      <xdr:row>3</xdr:row>
      <xdr:rowOff>121920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B09ABE7C-88C5-44B1-81A9-EA1C3E7BD942}"/>
            </a:ext>
          </a:extLst>
        </xdr:cNvPr>
        <xdr:cNvSpPr/>
      </xdr:nvSpPr>
      <xdr:spPr>
        <a:xfrm>
          <a:off x="15354300" y="693420"/>
          <a:ext cx="114300" cy="12192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518160</xdr:colOff>
      <xdr:row>4</xdr:row>
      <xdr:rowOff>198120</xdr:rowOff>
    </xdr:from>
    <xdr:to>
      <xdr:col>21</xdr:col>
      <xdr:colOff>632460</xdr:colOff>
      <xdr:row>5</xdr:row>
      <xdr:rowOff>91440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2D6DB470-A2B3-4FD3-B9D9-A8854F8FA203}"/>
            </a:ext>
          </a:extLst>
        </xdr:cNvPr>
        <xdr:cNvSpPr/>
      </xdr:nvSpPr>
      <xdr:spPr>
        <a:xfrm>
          <a:off x="14165580" y="1173480"/>
          <a:ext cx="114300" cy="12192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510540</xdr:colOff>
      <xdr:row>5</xdr:row>
      <xdr:rowOff>106680</xdr:rowOff>
    </xdr:from>
    <xdr:to>
      <xdr:col>22</xdr:col>
      <xdr:colOff>632460</xdr:colOff>
      <xdr:row>5</xdr:row>
      <xdr:rowOff>220980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4E1A37B7-5CCC-4C95-A4A4-44506E2A081D}"/>
            </a:ext>
          </a:extLst>
        </xdr:cNvPr>
        <xdr:cNvSpPr/>
      </xdr:nvSpPr>
      <xdr:spPr>
        <a:xfrm>
          <a:off x="14782800" y="1310640"/>
          <a:ext cx="121920" cy="114300"/>
        </a:xfrm>
        <a:prstGeom prst="rect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304800</xdr:colOff>
      <xdr:row>3</xdr:row>
      <xdr:rowOff>274320</xdr:rowOff>
    </xdr:from>
    <xdr:to>
      <xdr:col>22</xdr:col>
      <xdr:colOff>426720</xdr:colOff>
      <xdr:row>4</xdr:row>
      <xdr:rowOff>114300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887250C-891E-496F-ADBD-8ADABCF2CAD3}"/>
            </a:ext>
          </a:extLst>
        </xdr:cNvPr>
        <xdr:cNvSpPr/>
      </xdr:nvSpPr>
      <xdr:spPr>
        <a:xfrm>
          <a:off x="14721840" y="967740"/>
          <a:ext cx="121920" cy="121920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632460</xdr:colOff>
      <xdr:row>4</xdr:row>
      <xdr:rowOff>106680</xdr:rowOff>
    </xdr:from>
    <xdr:to>
      <xdr:col>23</xdr:col>
      <xdr:colOff>83820</xdr:colOff>
      <xdr:row>4</xdr:row>
      <xdr:rowOff>220980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F75065E7-FA10-409A-B98C-35C3353AEDAB}"/>
            </a:ext>
          </a:extLst>
        </xdr:cNvPr>
        <xdr:cNvSpPr/>
      </xdr:nvSpPr>
      <xdr:spPr>
        <a:xfrm>
          <a:off x="14904720" y="1082040"/>
          <a:ext cx="121920" cy="114300"/>
        </a:xfrm>
        <a:prstGeom prst="rect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441960</xdr:colOff>
      <xdr:row>7</xdr:row>
      <xdr:rowOff>22860</xdr:rowOff>
    </xdr:from>
    <xdr:to>
      <xdr:col>20</xdr:col>
      <xdr:colOff>563880</xdr:colOff>
      <xdr:row>7</xdr:row>
      <xdr:rowOff>144780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8E3EC85D-8BF9-4D82-B7EC-17925E7EE7F2}"/>
            </a:ext>
          </a:extLst>
        </xdr:cNvPr>
        <xdr:cNvSpPr/>
      </xdr:nvSpPr>
      <xdr:spPr>
        <a:xfrm>
          <a:off x="9829800" y="1729740"/>
          <a:ext cx="121920" cy="121920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647700</xdr:colOff>
      <xdr:row>8</xdr:row>
      <xdr:rowOff>38100</xdr:rowOff>
    </xdr:from>
    <xdr:to>
      <xdr:col>22</xdr:col>
      <xdr:colOff>99060</xdr:colOff>
      <xdr:row>8</xdr:row>
      <xdr:rowOff>160020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4BE2DE30-5A9B-48E6-9DA5-C7B251171B1F}"/>
            </a:ext>
          </a:extLst>
        </xdr:cNvPr>
        <xdr:cNvSpPr/>
      </xdr:nvSpPr>
      <xdr:spPr>
        <a:xfrm>
          <a:off x="10706100" y="1981200"/>
          <a:ext cx="121920" cy="121920"/>
        </a:xfrm>
        <a:prstGeom prst="rect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525780</xdr:colOff>
      <xdr:row>6</xdr:row>
      <xdr:rowOff>137160</xdr:rowOff>
    </xdr:from>
    <xdr:to>
      <xdr:col>22</xdr:col>
      <xdr:colOff>647700</xdr:colOff>
      <xdr:row>7</xdr:row>
      <xdr:rowOff>22860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65C2A5C-2D33-4903-9E61-3F7E20DC6CB0}"/>
            </a:ext>
          </a:extLst>
        </xdr:cNvPr>
        <xdr:cNvSpPr/>
      </xdr:nvSpPr>
      <xdr:spPr>
        <a:xfrm>
          <a:off x="11254740" y="1607820"/>
          <a:ext cx="121920" cy="121920"/>
        </a:xfrm>
        <a:prstGeom prst="rect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373380</xdr:colOff>
      <xdr:row>2</xdr:row>
      <xdr:rowOff>60960</xdr:rowOff>
    </xdr:from>
    <xdr:to>
      <xdr:col>23</xdr:col>
      <xdr:colOff>556260</xdr:colOff>
      <xdr:row>10</xdr:row>
      <xdr:rowOff>83820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2208525-37ED-4C27-B1FE-11587B0D39B9}"/>
            </a:ext>
          </a:extLst>
        </xdr:cNvPr>
        <xdr:cNvSpPr/>
      </xdr:nvSpPr>
      <xdr:spPr>
        <a:xfrm>
          <a:off x="13304520" y="525780"/>
          <a:ext cx="2194560" cy="192024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453390</xdr:colOff>
      <xdr:row>3</xdr:row>
      <xdr:rowOff>53340</xdr:rowOff>
    </xdr:from>
    <xdr:to>
      <xdr:col>21</xdr:col>
      <xdr:colOff>579120</xdr:colOff>
      <xdr:row>4</xdr:row>
      <xdr:rowOff>76200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22FCC8C-909D-45E0-AD00-E9F9383F3F32}"/>
            </a:ext>
          </a:extLst>
        </xdr:cNvPr>
        <xdr:cNvSpPr txBox="1"/>
      </xdr:nvSpPr>
      <xdr:spPr>
        <a:xfrm>
          <a:off x="13430250" y="746760"/>
          <a:ext cx="79629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適合判定</a:t>
          </a:r>
        </a:p>
      </xdr:txBody>
    </xdr:sp>
    <xdr:clientData/>
  </xdr:twoCellAnchor>
  <xdr:twoCellAnchor>
    <xdr:from>
      <xdr:col>22</xdr:col>
      <xdr:colOff>53340</xdr:colOff>
      <xdr:row>8</xdr:row>
      <xdr:rowOff>198120</xdr:rowOff>
    </xdr:from>
    <xdr:to>
      <xdr:col>23</xdr:col>
      <xdr:colOff>487680</xdr:colOff>
      <xdr:row>10</xdr:row>
      <xdr:rowOff>38100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A552603B-6F8D-4873-9ED3-3B625B7D09C4}"/>
            </a:ext>
          </a:extLst>
        </xdr:cNvPr>
        <xdr:cNvSpPr txBox="1"/>
      </xdr:nvSpPr>
      <xdr:spPr>
        <a:xfrm>
          <a:off x="14371320" y="2095500"/>
          <a:ext cx="110490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不適合判定</a:t>
          </a:r>
        </a:p>
      </xdr:txBody>
    </xdr:sp>
    <xdr:clientData/>
  </xdr:twoCellAnchor>
  <xdr:twoCellAnchor>
    <xdr:from>
      <xdr:col>20</xdr:col>
      <xdr:colOff>449580</xdr:colOff>
      <xdr:row>8</xdr:row>
      <xdr:rowOff>83820</xdr:rowOff>
    </xdr:from>
    <xdr:to>
      <xdr:col>21</xdr:col>
      <xdr:colOff>575310</xdr:colOff>
      <xdr:row>9</xdr:row>
      <xdr:rowOff>160020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9D13C522-5A12-461E-B3BC-D6835B9550FD}"/>
            </a:ext>
          </a:extLst>
        </xdr:cNvPr>
        <xdr:cNvSpPr txBox="1"/>
      </xdr:nvSpPr>
      <xdr:spPr>
        <a:xfrm>
          <a:off x="13426440" y="1981200"/>
          <a:ext cx="79629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判別関数</a:t>
          </a:r>
        </a:p>
      </xdr:txBody>
    </xdr:sp>
    <xdr:clientData/>
  </xdr:twoCellAnchor>
  <xdr:twoCellAnchor>
    <xdr:from>
      <xdr:col>21</xdr:col>
      <xdr:colOff>53340</xdr:colOff>
      <xdr:row>7</xdr:row>
      <xdr:rowOff>99060</xdr:rowOff>
    </xdr:from>
    <xdr:to>
      <xdr:col>21</xdr:col>
      <xdr:colOff>177165</xdr:colOff>
      <xdr:row>8</xdr:row>
      <xdr:rowOff>83820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F4B44996-2934-40C6-AB16-4F7029FB0294}"/>
            </a:ext>
          </a:extLst>
        </xdr:cNvPr>
        <xdr:cNvCxnSpPr>
          <a:stCxn id="23" idx="0"/>
        </xdr:cNvCxnSpPr>
      </xdr:nvCxnSpPr>
      <xdr:spPr>
        <a:xfrm flipH="1" flipV="1">
          <a:off x="13700760" y="1760220"/>
          <a:ext cx="123825" cy="2209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464820</xdr:colOff>
      <xdr:row>11</xdr:row>
      <xdr:rowOff>60960</xdr:rowOff>
    </xdr:from>
    <xdr:to>
      <xdr:col>23</xdr:col>
      <xdr:colOff>106045</xdr:colOff>
      <xdr:row>12</xdr:row>
      <xdr:rowOff>160655</xdr:rowOff>
    </xdr:to>
    <xdr:sp macro="" textlink="">
      <xdr:nvSpPr>
        <xdr:cNvPr id="24" name="テキストボックス 87">
          <a:extLst>
            <a:ext uri="{FF2B5EF4-FFF2-40B4-BE49-F238E27FC236}">
              <a16:creationId xmlns:a16="http://schemas.microsoft.com/office/drawing/2014/main" id="{3B74B3D3-71BA-41B4-A5C7-276A65AA5D28}"/>
            </a:ext>
          </a:extLst>
        </xdr:cNvPr>
        <xdr:cNvSpPr txBox="1">
          <a:spLocks noChangeArrowheads="1"/>
        </xdr:cNvSpPr>
      </xdr:nvSpPr>
      <xdr:spPr bwMode="auto">
        <a:xfrm>
          <a:off x="14211300" y="2651760"/>
          <a:ext cx="982345" cy="328295"/>
        </a:xfrm>
        <a:prstGeom prst="rect">
          <a:avLst/>
        </a:prstGeom>
        <a:noFill/>
        <a:ln>
          <a:noFill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sz="900" b="0" kern="100"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ＭＳ ゴシック" panose="020B0609070205080204" pitchFamily="49" charset="-128"/>
            </a:rPr>
            <a:t>射出圧力</a:t>
          </a:r>
          <a:r>
            <a:rPr lang="ja-JP" sz="1000" b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 　</a:t>
          </a:r>
          <a:r>
            <a:rPr lang="en-US" sz="10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/>
          <a:r>
            <a:rPr lang="en-US" sz="10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 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19</xdr:col>
      <xdr:colOff>472440</xdr:colOff>
      <xdr:row>4</xdr:row>
      <xdr:rowOff>205740</xdr:rowOff>
    </xdr:from>
    <xdr:to>
      <xdr:col>20</xdr:col>
      <xdr:colOff>197485</xdr:colOff>
      <xdr:row>7</xdr:row>
      <xdr:rowOff>99060</xdr:rowOff>
    </xdr:to>
    <xdr:sp macro="" textlink="">
      <xdr:nvSpPr>
        <xdr:cNvPr id="25" name="テキストボックス 89">
          <a:extLst>
            <a:ext uri="{FF2B5EF4-FFF2-40B4-BE49-F238E27FC236}">
              <a16:creationId xmlns:a16="http://schemas.microsoft.com/office/drawing/2014/main" id="{CA81897A-0781-4675-96FC-1ED49A0681DD}"/>
            </a:ext>
          </a:extLst>
        </xdr:cNvPr>
        <xdr:cNvSpPr txBox="1">
          <a:spLocks noChangeArrowheads="1"/>
        </xdr:cNvSpPr>
      </xdr:nvSpPr>
      <xdr:spPr bwMode="auto">
        <a:xfrm>
          <a:off x="12877800" y="1181100"/>
          <a:ext cx="395605" cy="579120"/>
        </a:xfrm>
        <a:prstGeom prst="rect">
          <a:avLst/>
        </a:prstGeom>
        <a:noFill/>
        <a:ln>
          <a:noFill/>
        </a:ln>
        <a:effectLst/>
      </xdr:spPr>
      <xdr:txBody>
        <a:bodyPr rot="0" vert="eaVert" wrap="square" lIns="91440" tIns="45720" rIns="91440" bIns="45720" anchor="t" anchorCtr="0" upright="1">
          <a:noAutofit/>
        </a:bodyPr>
        <a:lstStyle/>
        <a:p>
          <a:pPr algn="just"/>
          <a:r>
            <a:rPr lang="ja-JP" sz="900" b="0" kern="100"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ＭＳ ゴシック" panose="020B0609070205080204" pitchFamily="49" charset="-128"/>
            </a:rPr>
            <a:t>射出速度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19</xdr:col>
      <xdr:colOff>556260</xdr:colOff>
      <xdr:row>7</xdr:row>
      <xdr:rowOff>60960</xdr:rowOff>
    </xdr:from>
    <xdr:to>
      <xdr:col>20</xdr:col>
      <xdr:colOff>174625</xdr:colOff>
      <xdr:row>8</xdr:row>
      <xdr:rowOff>153035</xdr:rowOff>
    </xdr:to>
    <xdr:sp macro="" textlink="">
      <xdr:nvSpPr>
        <xdr:cNvPr id="28" name="テキストボックス 87">
          <a:extLst>
            <a:ext uri="{FF2B5EF4-FFF2-40B4-BE49-F238E27FC236}">
              <a16:creationId xmlns:a16="http://schemas.microsoft.com/office/drawing/2014/main" id="{92EADB33-AF7C-41EF-B27E-F626FE9AE3B0}"/>
            </a:ext>
          </a:extLst>
        </xdr:cNvPr>
        <xdr:cNvSpPr txBox="1">
          <a:spLocks noChangeArrowheads="1"/>
        </xdr:cNvSpPr>
      </xdr:nvSpPr>
      <xdr:spPr bwMode="auto">
        <a:xfrm>
          <a:off x="12961620" y="1722120"/>
          <a:ext cx="288925" cy="328295"/>
        </a:xfrm>
        <a:prstGeom prst="rect">
          <a:avLst/>
        </a:prstGeom>
        <a:noFill/>
        <a:ln>
          <a:noFill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sz="10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/>
          <a:r>
            <a:rPr lang="en-US" sz="10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 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7</xdr:row>
      <xdr:rowOff>220980</xdr:rowOff>
    </xdr:from>
    <xdr:to>
      <xdr:col>11</xdr:col>
      <xdr:colOff>579120</xdr:colOff>
      <xdr:row>10</xdr:row>
      <xdr:rowOff>76200</xdr:rowOff>
    </xdr:to>
    <xdr:sp macro="" textlink="">
      <xdr:nvSpPr>
        <xdr:cNvPr id="2050" name="図形選択 31">
          <a:extLst>
            <a:ext uri="{FF2B5EF4-FFF2-40B4-BE49-F238E27FC236}">
              <a16:creationId xmlns:a16="http://schemas.microsoft.com/office/drawing/2014/main" id="{245EA825-2B0D-4144-8A2D-A694FD4D7A0C}"/>
            </a:ext>
          </a:extLst>
        </xdr:cNvPr>
        <xdr:cNvSpPr>
          <a:spLocks noChangeArrowheads="1"/>
        </xdr:cNvSpPr>
      </xdr:nvSpPr>
      <xdr:spPr bwMode="auto">
        <a:xfrm>
          <a:off x="4594860" y="1821180"/>
          <a:ext cx="2484120" cy="541020"/>
        </a:xfrm>
        <a:prstGeom prst="wedgeRectCallout">
          <a:avLst>
            <a:gd name="adj1" fmla="val -16171"/>
            <a:gd name="adj2" fmla="val 77907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分散・共分散行列の逆行列　</a:t>
          </a:r>
          <a:r>
            <a:rPr lang="ja-JP" altLang="en-US" sz="900" b="1" i="1" u="none" strike="noStrike" baseline="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Σ</a:t>
          </a:r>
          <a:r>
            <a:rPr lang="ja-JP" altLang="en-US" sz="900" b="1" i="0" u="none" strike="noStrike" baseline="3000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-1</a:t>
          </a:r>
          <a:r>
            <a:rPr lang="ja-JP" altLang="en-US" sz="900" b="1" i="0" u="none" strike="noStrike" baseline="3000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　</a:t>
          </a:r>
          <a:endParaRPr lang="ja-JP" altLang="en-US" sz="1000" b="1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r>
            <a:rPr lang="ja-JP" altLang="en-US" sz="9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Excel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の行列関数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MINVERSE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で計算できる．</a:t>
          </a:r>
          <a:endParaRPr lang="ja-JP" altLang="en-US" sz="1000" b="1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11</xdr:col>
      <xdr:colOff>121920</xdr:colOff>
      <xdr:row>1</xdr:row>
      <xdr:rowOff>160020</xdr:rowOff>
    </xdr:from>
    <xdr:to>
      <xdr:col>12</xdr:col>
      <xdr:colOff>566420</xdr:colOff>
      <xdr:row>5</xdr:row>
      <xdr:rowOff>99695</xdr:rowOff>
    </xdr:to>
    <xdr:sp macro="" textlink="">
      <xdr:nvSpPr>
        <xdr:cNvPr id="4" name="図形選択 92">
          <a:extLst>
            <a:ext uri="{FF2B5EF4-FFF2-40B4-BE49-F238E27FC236}">
              <a16:creationId xmlns:a16="http://schemas.microsoft.com/office/drawing/2014/main" id="{F28B0B23-08FB-418A-B2CE-0B764B89EAFD}"/>
            </a:ext>
          </a:extLst>
        </xdr:cNvPr>
        <xdr:cNvSpPr>
          <a:spLocks noChangeArrowheads="1"/>
        </xdr:cNvSpPr>
      </xdr:nvSpPr>
      <xdr:spPr bwMode="auto">
        <a:xfrm>
          <a:off x="6743700" y="388620"/>
          <a:ext cx="1115060" cy="854075"/>
        </a:xfrm>
        <a:prstGeom prst="wedgeRectCallout">
          <a:avLst>
            <a:gd name="adj1" fmla="val -125565"/>
            <a:gd name="adj2" fmla="val 39519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の分散・共分散行列　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Σ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>
            <a:lnSpc>
              <a:spcPts val="1200"/>
            </a:lnSpc>
          </a:pP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Excel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の関数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COVAR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で計算できる．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11</xdr:col>
      <xdr:colOff>350520</xdr:colOff>
      <xdr:row>10</xdr:row>
      <xdr:rowOff>213360</xdr:rowOff>
    </xdr:from>
    <xdr:to>
      <xdr:col>12</xdr:col>
      <xdr:colOff>607060</xdr:colOff>
      <xdr:row>13</xdr:row>
      <xdr:rowOff>88265</xdr:rowOff>
    </xdr:to>
    <xdr:sp macro="" textlink="">
      <xdr:nvSpPr>
        <xdr:cNvPr id="12" name="図形選択 93">
          <a:extLst>
            <a:ext uri="{FF2B5EF4-FFF2-40B4-BE49-F238E27FC236}">
              <a16:creationId xmlns:a16="http://schemas.microsoft.com/office/drawing/2014/main" id="{1A3743E9-7C73-434B-9107-0D618693E149}"/>
            </a:ext>
          </a:extLst>
        </xdr:cNvPr>
        <xdr:cNvSpPr>
          <a:spLocks noChangeArrowheads="1"/>
        </xdr:cNvSpPr>
      </xdr:nvSpPr>
      <xdr:spPr bwMode="auto">
        <a:xfrm>
          <a:off x="6972300" y="2499360"/>
          <a:ext cx="927100" cy="560705"/>
        </a:xfrm>
        <a:prstGeom prst="wedgeRectCallout">
          <a:avLst>
            <a:gd name="adj1" fmla="val -80718"/>
            <a:gd name="adj2" fmla="val -4690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の群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と群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での平均値の差</a:t>
          </a:r>
          <a:r>
            <a:rPr lang="ja-JP" sz="900" b="1" kern="100"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ＭＳ ゴシック" panose="020B0609070205080204" pitchFamily="49" charset="-128"/>
            </a:rPr>
            <a:t>δ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10</xdr:col>
      <xdr:colOff>388620</xdr:colOff>
      <xdr:row>14</xdr:row>
      <xdr:rowOff>175260</xdr:rowOff>
    </xdr:from>
    <xdr:to>
      <xdr:col>12</xdr:col>
      <xdr:colOff>194945</xdr:colOff>
      <xdr:row>17</xdr:row>
      <xdr:rowOff>200025</xdr:rowOff>
    </xdr:to>
    <xdr:sp macro="" textlink="">
      <xdr:nvSpPr>
        <xdr:cNvPr id="14" name="図形選択 45">
          <a:extLst>
            <a:ext uri="{FF2B5EF4-FFF2-40B4-BE49-F238E27FC236}">
              <a16:creationId xmlns:a16="http://schemas.microsoft.com/office/drawing/2014/main" id="{F03F4CF0-164C-4BA8-94D1-0EAA3A9319B2}"/>
            </a:ext>
          </a:extLst>
        </xdr:cNvPr>
        <xdr:cNvSpPr>
          <a:spLocks noChangeArrowheads="1"/>
        </xdr:cNvSpPr>
      </xdr:nvSpPr>
      <xdr:spPr bwMode="auto">
        <a:xfrm>
          <a:off x="6339840" y="3375660"/>
          <a:ext cx="1147445" cy="710565"/>
        </a:xfrm>
        <a:prstGeom prst="wedgeRectCallout">
          <a:avLst>
            <a:gd name="adj1" fmla="val -87078"/>
            <a:gd name="adj2" fmla="val -52625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両方法による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の計算結果は異なっているが，両者の比は一定である．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</xdr:col>
      <xdr:colOff>106680</xdr:colOff>
      <xdr:row>19</xdr:row>
      <xdr:rowOff>152400</xdr:rowOff>
    </xdr:from>
    <xdr:to>
      <xdr:col>7</xdr:col>
      <xdr:colOff>138430</xdr:colOff>
      <xdr:row>21</xdr:row>
      <xdr:rowOff>125095</xdr:rowOff>
    </xdr:to>
    <xdr:sp macro="" textlink="">
      <xdr:nvSpPr>
        <xdr:cNvPr id="15" name="図形選択 47">
          <a:extLst>
            <a:ext uri="{FF2B5EF4-FFF2-40B4-BE49-F238E27FC236}">
              <a16:creationId xmlns:a16="http://schemas.microsoft.com/office/drawing/2014/main" id="{A53E9DB2-18D0-4C01-8839-0F33F3A8088A}"/>
            </a:ext>
          </a:extLst>
        </xdr:cNvPr>
        <xdr:cNvSpPr>
          <a:spLocks noChangeArrowheads="1"/>
        </xdr:cNvSpPr>
      </xdr:nvSpPr>
      <xdr:spPr bwMode="auto">
        <a:xfrm>
          <a:off x="2933700" y="4495800"/>
          <a:ext cx="2272030" cy="429895"/>
        </a:xfrm>
        <a:prstGeom prst="wedgeRectCallout">
          <a:avLst>
            <a:gd name="adj1" fmla="val -39171"/>
            <a:gd name="adj2" fmla="val -129931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係数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は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a=Σ</a:t>
          </a:r>
          <a:r>
            <a:rPr lang="en-US" sz="900" b="1" kern="100" baseline="30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-1 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δ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により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>
            <a:lnSpc>
              <a:spcPts val="1200"/>
            </a:lnSpc>
          </a:pP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Excel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の行列関数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MMULT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で計算できる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</xdr:col>
      <xdr:colOff>0</xdr:colOff>
      <xdr:row>8</xdr:row>
      <xdr:rowOff>7620</xdr:rowOff>
    </xdr:from>
    <xdr:to>
      <xdr:col>5</xdr:col>
      <xdr:colOff>228600</xdr:colOff>
      <xdr:row>12</xdr:row>
      <xdr:rowOff>224155</xdr:rowOff>
    </xdr:to>
    <xdr:sp macro="" textlink="">
      <xdr:nvSpPr>
        <xdr:cNvPr id="16" name="図形選択 45">
          <a:extLst>
            <a:ext uri="{FF2B5EF4-FFF2-40B4-BE49-F238E27FC236}">
              <a16:creationId xmlns:a16="http://schemas.microsoft.com/office/drawing/2014/main" id="{DE42AE30-0003-43AC-BD6B-DF5908A90561}"/>
            </a:ext>
          </a:extLst>
        </xdr:cNvPr>
        <xdr:cNvSpPr>
          <a:spLocks noChangeArrowheads="1"/>
        </xdr:cNvSpPr>
      </xdr:nvSpPr>
      <xdr:spPr bwMode="auto">
        <a:xfrm>
          <a:off x="2606040" y="1836420"/>
          <a:ext cx="868680" cy="1130935"/>
        </a:xfrm>
        <a:prstGeom prst="wedgeRectCallout">
          <a:avLst>
            <a:gd name="adj1" fmla="val -19480"/>
            <a:gd name="adj2" fmla="val 101565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係数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0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は，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と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の値に各平均値を代入したときに，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z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の値が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0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になるように決める．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6E644-8CC1-43E1-8C6F-6C9F7378B9F2}">
  <sheetPr codeName="Sheet1"/>
  <dimension ref="A1:W22"/>
  <sheetViews>
    <sheetView showGridLines="0" workbookViewId="0">
      <selection activeCell="G16" sqref="G16"/>
    </sheetView>
  </sheetViews>
  <sheetFormatPr defaultRowHeight="18" x14ac:dyDescent="0.45"/>
  <cols>
    <col min="11" max="11" width="9.09765625" bestFit="1" customWidth="1"/>
    <col min="12" max="12" width="10.19921875" customWidth="1"/>
    <col min="13" max="14" width="8.8984375" bestFit="1" customWidth="1"/>
    <col min="19" max="19" width="2.5" customWidth="1"/>
  </cols>
  <sheetData>
    <row r="1" spans="1:23" x14ac:dyDescent="0.45">
      <c r="A1" s="4" t="s">
        <v>0</v>
      </c>
      <c r="B1" s="4" t="s">
        <v>2</v>
      </c>
      <c r="C1" s="4" t="s">
        <v>3</v>
      </c>
      <c r="D1" s="4" t="s">
        <v>1</v>
      </c>
      <c r="E1" s="4" t="s">
        <v>4</v>
      </c>
      <c r="F1" s="5" t="s">
        <v>5</v>
      </c>
      <c r="I1" s="11" t="s">
        <v>9</v>
      </c>
      <c r="J1" s="11"/>
      <c r="K1" s="11"/>
      <c r="L1" s="11"/>
      <c r="M1" s="11"/>
      <c r="N1" s="11"/>
      <c r="O1" s="12"/>
      <c r="P1" s="12"/>
      <c r="Q1" s="12"/>
      <c r="U1" s="2"/>
      <c r="V1" s="2"/>
      <c r="W1" s="2"/>
    </row>
    <row r="2" spans="1:23" ht="18.600000000000001" thickBot="1" x14ac:dyDescent="0.5">
      <c r="A2" s="6">
        <v>1</v>
      </c>
      <c r="B2" s="6">
        <v>33</v>
      </c>
      <c r="C2" s="6">
        <v>30</v>
      </c>
      <c r="D2" s="6">
        <v>1</v>
      </c>
      <c r="E2" s="7">
        <f t="shared" ref="E2:E13" si="0">$J$17+B2*$J$18+C2*$J$19</f>
        <v>-0.59609394642734703</v>
      </c>
      <c r="F2" s="6" t="str">
        <f>IF(D2*E2&gt;=0,"OK","no")</f>
        <v>no</v>
      </c>
      <c r="I2" s="11"/>
      <c r="J2" s="11"/>
      <c r="K2" s="11"/>
      <c r="L2" s="11"/>
      <c r="M2" s="11"/>
      <c r="N2" s="11"/>
      <c r="O2" s="12"/>
      <c r="P2" s="12"/>
      <c r="Q2" s="12"/>
      <c r="U2" s="2"/>
      <c r="V2" s="2"/>
      <c r="W2" s="2"/>
    </row>
    <row r="3" spans="1:23" x14ac:dyDescent="0.45">
      <c r="A3" s="6">
        <v>2</v>
      </c>
      <c r="B3" s="6">
        <v>38</v>
      </c>
      <c r="C3" s="6">
        <v>55</v>
      </c>
      <c r="D3" s="6">
        <v>-1</v>
      </c>
      <c r="E3" s="7">
        <f t="shared" si="0"/>
        <v>-3.889845881480225E-3</v>
      </c>
      <c r="F3" s="6" t="str">
        <f t="shared" ref="F3:F13" si="1">IF(D3*E3&gt;=0,"OK","no")</f>
        <v>OK</v>
      </c>
      <c r="I3" s="3" t="s">
        <v>10</v>
      </c>
      <c r="J3" s="3"/>
      <c r="K3" s="11"/>
      <c r="L3" s="11"/>
      <c r="M3" s="11"/>
      <c r="N3" s="11"/>
      <c r="O3" s="12"/>
      <c r="P3" s="12"/>
      <c r="Q3" s="12"/>
      <c r="U3" s="2"/>
      <c r="V3" s="2"/>
      <c r="W3" s="2"/>
    </row>
    <row r="4" spans="1:23" ht="22.2" x14ac:dyDescent="0.45">
      <c r="A4" s="6">
        <v>3</v>
      </c>
      <c r="B4" s="6">
        <v>47</v>
      </c>
      <c r="C4" s="6">
        <v>70</v>
      </c>
      <c r="D4" s="6">
        <v>1</v>
      </c>
      <c r="E4" s="7">
        <f t="shared" si="0"/>
        <v>0.21424074239537205</v>
      </c>
      <c r="F4" s="6" t="str">
        <f t="shared" si="1"/>
        <v>OK</v>
      </c>
      <c r="G4" s="1"/>
      <c r="I4" s="13" t="s">
        <v>11</v>
      </c>
      <c r="J4" s="14">
        <v>0.40518075488115468</v>
      </c>
      <c r="K4" s="11"/>
      <c r="L4" s="11"/>
      <c r="M4" s="11"/>
      <c r="N4" s="11"/>
      <c r="O4" s="12"/>
      <c r="P4" s="12"/>
      <c r="Q4" s="12"/>
      <c r="U4" s="2"/>
      <c r="V4" s="2"/>
      <c r="W4" s="2"/>
    </row>
    <row r="5" spans="1:23" x14ac:dyDescent="0.45">
      <c r="A5" s="6">
        <v>4</v>
      </c>
      <c r="B5" s="6">
        <v>20</v>
      </c>
      <c r="C5" s="6">
        <v>50</v>
      </c>
      <c r="D5" s="6">
        <v>1</v>
      </c>
      <c r="E5" s="7">
        <f t="shared" si="0"/>
        <v>0.26637963815290489</v>
      </c>
      <c r="F5" s="6" t="str">
        <f t="shared" si="1"/>
        <v>OK</v>
      </c>
      <c r="I5" s="13" t="s">
        <v>12</v>
      </c>
      <c r="J5" s="14">
        <v>0.16417144412606235</v>
      </c>
      <c r="K5" s="11"/>
      <c r="L5" s="11"/>
      <c r="M5" s="11"/>
      <c r="N5" s="11"/>
      <c r="O5" s="12"/>
      <c r="P5" s="12"/>
      <c r="Q5" s="12"/>
      <c r="U5" s="2"/>
      <c r="V5" s="2"/>
      <c r="W5" s="2"/>
    </row>
    <row r="6" spans="1:23" x14ac:dyDescent="0.45">
      <c r="A6" s="6">
        <v>5</v>
      </c>
      <c r="B6" s="6">
        <v>12</v>
      </c>
      <c r="C6" s="6">
        <v>35</v>
      </c>
      <c r="D6" s="6">
        <v>1</v>
      </c>
      <c r="E6" s="7">
        <f t="shared" si="0"/>
        <v>2.5383737867607836E-2</v>
      </c>
      <c r="F6" s="6" t="str">
        <f t="shared" si="1"/>
        <v>OK</v>
      </c>
      <c r="I6" s="13" t="s">
        <v>13</v>
      </c>
      <c r="J6" s="14">
        <v>-2.1568234957034898E-2</v>
      </c>
      <c r="K6" s="11"/>
      <c r="L6" s="18" t="s">
        <v>33</v>
      </c>
      <c r="M6" s="19">
        <f>FINV(0.05,2,9)</f>
        <v>4.2564947290937507</v>
      </c>
      <c r="N6" s="11"/>
      <c r="O6" s="12"/>
      <c r="P6" s="12"/>
      <c r="Q6" s="12"/>
      <c r="U6" s="2"/>
      <c r="V6" s="2"/>
      <c r="W6" s="2"/>
    </row>
    <row r="7" spans="1:23" x14ac:dyDescent="0.45">
      <c r="A7" s="6">
        <v>6</v>
      </c>
      <c r="B7" s="6">
        <v>25</v>
      </c>
      <c r="C7" s="6">
        <v>70</v>
      </c>
      <c r="D7" s="6">
        <v>1</v>
      </c>
      <c r="E7" s="7">
        <f t="shared" si="0"/>
        <v>0.71727760658115347</v>
      </c>
      <c r="F7" s="6" t="str">
        <f t="shared" si="1"/>
        <v>OK</v>
      </c>
      <c r="I7" s="13" t="s">
        <v>14</v>
      </c>
      <c r="J7" s="14">
        <v>1.0556694911280631</v>
      </c>
      <c r="K7" s="11"/>
      <c r="L7" s="20" t="s">
        <v>32</v>
      </c>
      <c r="M7" s="21">
        <f>TINV(0.05,9)</f>
        <v>2.2621571627982053</v>
      </c>
      <c r="N7" s="11"/>
      <c r="O7" s="12"/>
      <c r="P7" s="12"/>
      <c r="Q7" s="12"/>
      <c r="U7" s="2"/>
      <c r="V7" s="2"/>
      <c r="W7" s="2"/>
    </row>
    <row r="8" spans="1:23" ht="18.600000000000001" thickBot="1" x14ac:dyDescent="0.5">
      <c r="A8" s="6">
        <v>7</v>
      </c>
      <c r="B8" s="6">
        <v>3</v>
      </c>
      <c r="C8" s="6">
        <v>30</v>
      </c>
      <c r="D8" s="6">
        <v>-1</v>
      </c>
      <c r="E8" s="7">
        <f t="shared" si="0"/>
        <v>8.9865413825991447E-2</v>
      </c>
      <c r="F8" s="6" t="str">
        <f t="shared" si="1"/>
        <v>no</v>
      </c>
      <c r="I8" s="15" t="s">
        <v>15</v>
      </c>
      <c r="J8" s="15">
        <v>12</v>
      </c>
      <c r="K8" s="11"/>
      <c r="L8" s="11"/>
      <c r="M8" s="11"/>
      <c r="N8" s="11"/>
      <c r="O8" s="12"/>
      <c r="P8" s="12"/>
      <c r="Q8" s="12"/>
      <c r="U8" s="2"/>
      <c r="V8" s="2"/>
      <c r="W8" s="2"/>
    </row>
    <row r="9" spans="1:23" x14ac:dyDescent="0.45">
      <c r="A9" s="6">
        <v>8</v>
      </c>
      <c r="B9" s="6">
        <v>35</v>
      </c>
      <c r="C9" s="6">
        <v>45</v>
      </c>
      <c r="D9" s="6">
        <v>-1</v>
      </c>
      <c r="E9" s="7">
        <f t="shared" si="0"/>
        <v>-0.21790617409138235</v>
      </c>
      <c r="F9" s="6" t="str">
        <f t="shared" si="1"/>
        <v>OK</v>
      </c>
      <c r="I9" s="11"/>
      <c r="J9" s="11"/>
      <c r="K9" s="11"/>
      <c r="L9" s="11"/>
      <c r="M9" s="11"/>
      <c r="N9" s="11"/>
      <c r="O9" s="12"/>
      <c r="P9" s="12"/>
      <c r="Q9" s="12"/>
      <c r="U9" s="2"/>
      <c r="V9" s="2"/>
      <c r="W9" s="2"/>
    </row>
    <row r="10" spans="1:23" ht="18.600000000000001" thickBot="1" x14ac:dyDescent="0.5">
      <c r="A10" s="6">
        <v>9</v>
      </c>
      <c r="B10" s="6">
        <v>16</v>
      </c>
      <c r="C10" s="6">
        <v>50</v>
      </c>
      <c r="D10" s="6">
        <v>1</v>
      </c>
      <c r="E10" s="7">
        <f t="shared" si="0"/>
        <v>0.35784088618668308</v>
      </c>
      <c r="F10" s="6" t="str">
        <f t="shared" si="1"/>
        <v>OK</v>
      </c>
      <c r="I10" s="11" t="s">
        <v>16</v>
      </c>
      <c r="J10" s="11"/>
      <c r="K10" s="11"/>
      <c r="L10" s="11"/>
      <c r="M10" s="11"/>
      <c r="N10" s="11"/>
      <c r="O10" s="12"/>
      <c r="P10" s="12"/>
      <c r="Q10" s="12"/>
      <c r="U10" s="2"/>
      <c r="V10" s="2"/>
      <c r="W10" s="2"/>
    </row>
    <row r="11" spans="1:23" x14ac:dyDescent="0.45">
      <c r="A11" s="6">
        <v>10</v>
      </c>
      <c r="B11" s="6">
        <v>30</v>
      </c>
      <c r="C11" s="6">
        <v>60</v>
      </c>
      <c r="D11" s="6">
        <v>-1</v>
      </c>
      <c r="E11" s="7">
        <f t="shared" si="0"/>
        <v>0.3203387823036945</v>
      </c>
      <c r="F11" s="6" t="str">
        <f t="shared" si="1"/>
        <v>no</v>
      </c>
      <c r="I11" s="3"/>
      <c r="J11" s="3" t="s">
        <v>17</v>
      </c>
      <c r="K11" s="3" t="s">
        <v>18</v>
      </c>
      <c r="L11" s="3" t="s">
        <v>19</v>
      </c>
      <c r="M11" s="10" t="s">
        <v>31</v>
      </c>
      <c r="N11" s="3" t="s">
        <v>20</v>
      </c>
      <c r="O11" s="12"/>
      <c r="P11" s="12"/>
      <c r="Q11" s="12"/>
      <c r="U11" s="2"/>
      <c r="V11" s="2"/>
      <c r="W11" s="2"/>
    </row>
    <row r="12" spans="1:23" x14ac:dyDescent="0.45">
      <c r="A12" s="6">
        <v>11</v>
      </c>
      <c r="B12" s="6">
        <v>23</v>
      </c>
      <c r="C12" s="6">
        <v>20</v>
      </c>
      <c r="D12" s="6">
        <v>-1</v>
      </c>
      <c r="E12" s="7">
        <f t="shared" si="0"/>
        <v>-0.65005309057813654</v>
      </c>
      <c r="F12" s="6" t="str">
        <f t="shared" si="1"/>
        <v>OK</v>
      </c>
      <c r="I12" s="13" t="s">
        <v>21</v>
      </c>
      <c r="J12" s="13">
        <v>2</v>
      </c>
      <c r="K12" s="16">
        <v>1.9700573295127484</v>
      </c>
      <c r="L12" s="16">
        <v>0.98502866475637418</v>
      </c>
      <c r="M12" s="16">
        <v>0.88387922783378137</v>
      </c>
      <c r="N12" s="16">
        <v>0.44619779605815152</v>
      </c>
      <c r="O12" s="12"/>
      <c r="P12" s="12"/>
      <c r="Q12" s="12"/>
      <c r="U12" s="2"/>
      <c r="V12" s="2"/>
      <c r="W12" s="2"/>
    </row>
    <row r="13" spans="1:23" x14ac:dyDescent="0.45">
      <c r="A13" s="6">
        <v>12</v>
      </c>
      <c r="B13" s="6">
        <v>36</v>
      </c>
      <c r="C13" s="6">
        <v>35</v>
      </c>
      <c r="D13" s="6">
        <v>-1</v>
      </c>
      <c r="E13" s="7">
        <f t="shared" si="0"/>
        <v>-0.52338375033506279</v>
      </c>
      <c r="F13" s="6" t="str">
        <f t="shared" si="1"/>
        <v>OK</v>
      </c>
      <c r="I13" s="13" t="s">
        <v>22</v>
      </c>
      <c r="J13" s="13">
        <v>9</v>
      </c>
      <c r="K13" s="16">
        <v>10.029942670487252</v>
      </c>
      <c r="L13" s="16">
        <v>1.1144380744985836</v>
      </c>
      <c r="M13" s="16"/>
      <c r="N13" s="16"/>
      <c r="O13" s="11"/>
      <c r="P13" s="11"/>
      <c r="Q13" s="11"/>
    </row>
    <row r="14" spans="1:23" ht="18.600000000000001" thickBot="1" x14ac:dyDescent="0.5">
      <c r="A14" s="8" t="s">
        <v>6</v>
      </c>
      <c r="B14" s="8">
        <v>318</v>
      </c>
      <c r="C14" s="8">
        <v>550</v>
      </c>
      <c r="D14" s="8">
        <f>SUM(D2:D13)</f>
        <v>0</v>
      </c>
      <c r="E14" s="8">
        <v>0</v>
      </c>
      <c r="F14" s="8"/>
      <c r="I14" s="15" t="s">
        <v>23</v>
      </c>
      <c r="J14" s="15">
        <v>11</v>
      </c>
      <c r="K14" s="15">
        <v>12</v>
      </c>
      <c r="L14" s="15"/>
      <c r="M14" s="15"/>
      <c r="N14" s="15"/>
      <c r="O14" s="11"/>
      <c r="P14" s="11"/>
      <c r="Q14" s="11"/>
    </row>
    <row r="15" spans="1:23" ht="18.600000000000001" thickBot="1" x14ac:dyDescent="0.5">
      <c r="A15" s="8" t="s">
        <v>7</v>
      </c>
      <c r="B15" s="8">
        <v>26.5</v>
      </c>
      <c r="C15" s="8">
        <v>45.83</v>
      </c>
      <c r="D15" s="8">
        <f>AVERAGE(D2:D13)</f>
        <v>0</v>
      </c>
      <c r="E15" s="8">
        <v>0</v>
      </c>
      <c r="F15" s="9"/>
      <c r="I15" s="11"/>
      <c r="J15" s="11"/>
      <c r="K15" s="11"/>
      <c r="L15" s="11"/>
      <c r="M15" s="11"/>
      <c r="N15" s="11"/>
      <c r="O15" s="11"/>
      <c r="P15" s="11"/>
      <c r="Q15" s="11"/>
    </row>
    <row r="16" spans="1:23" x14ac:dyDescent="0.45">
      <c r="I16" s="3"/>
      <c r="J16" s="3" t="s">
        <v>24</v>
      </c>
      <c r="K16" s="3" t="s">
        <v>14</v>
      </c>
      <c r="L16" s="3" t="s">
        <v>8</v>
      </c>
      <c r="M16" s="3" t="s">
        <v>25</v>
      </c>
      <c r="N16" s="3" t="s">
        <v>26</v>
      </c>
      <c r="O16" s="3" t="s">
        <v>27</v>
      </c>
    </row>
    <row r="17" spans="9:17" x14ac:dyDescent="0.45">
      <c r="I17" s="13" t="s">
        <v>28</v>
      </c>
      <c r="J17" s="22">
        <v>-0.68937544285438235</v>
      </c>
      <c r="K17" s="22">
        <v>1.003831026789181</v>
      </c>
      <c r="L17" s="14">
        <v>-0.68674450625360195</v>
      </c>
      <c r="M17" s="14">
        <v>0.50954936464030542</v>
      </c>
      <c r="N17" s="14">
        <v>-2.9601989903446055</v>
      </c>
      <c r="O17" s="14">
        <v>1.5814481046358406</v>
      </c>
    </row>
    <row r="18" spans="9:17" x14ac:dyDescent="0.45">
      <c r="I18" s="13" t="s">
        <v>29</v>
      </c>
      <c r="J18" s="22">
        <v>-2.2865312008444612E-2</v>
      </c>
      <c r="K18" s="22">
        <v>2.8346926857186733E-2</v>
      </c>
      <c r="L18" s="14">
        <v>-0.80662401690459151</v>
      </c>
      <c r="M18" s="14">
        <v>0.44067674942704649</v>
      </c>
      <c r="N18" s="14">
        <v>-8.6990515641746397E-2</v>
      </c>
      <c r="O18" s="14">
        <v>4.125989162485718E-2</v>
      </c>
    </row>
    <row r="19" spans="9:17" ht="18.600000000000001" thickBot="1" x14ac:dyDescent="0.5">
      <c r="I19" s="15" t="s">
        <v>30</v>
      </c>
      <c r="J19" s="23">
        <v>2.8261226423523588E-2</v>
      </c>
      <c r="K19" s="23">
        <v>2.1728440552377472E-2</v>
      </c>
      <c r="L19" s="17">
        <v>1.3006559930243735</v>
      </c>
      <c r="M19" s="17">
        <v>0.22569111888689555</v>
      </c>
      <c r="N19" s="17">
        <v>-2.0891921008472102E-2</v>
      </c>
      <c r="O19" s="17">
        <v>7.7414373855519275E-2</v>
      </c>
    </row>
    <row r="20" spans="9:17" x14ac:dyDescent="0.45">
      <c r="I20" s="2"/>
      <c r="J20" s="2"/>
      <c r="K20" s="2"/>
      <c r="L20" s="2"/>
      <c r="M20" s="2"/>
      <c r="N20" s="2"/>
      <c r="O20" s="2"/>
      <c r="P20" s="2"/>
      <c r="Q20" s="2"/>
    </row>
    <row r="21" spans="9:17" x14ac:dyDescent="0.45">
      <c r="I21" s="2"/>
      <c r="J21" s="2"/>
      <c r="K21" s="2"/>
      <c r="L21" s="2"/>
      <c r="M21" s="2"/>
      <c r="N21" s="2"/>
      <c r="O21" s="2"/>
      <c r="P21" s="2"/>
      <c r="Q21" s="2"/>
    </row>
    <row r="22" spans="9:17" x14ac:dyDescent="0.45">
      <c r="I22" s="2"/>
      <c r="J22" s="2"/>
      <c r="K22" s="2"/>
      <c r="L22" s="2"/>
      <c r="M22" s="2"/>
      <c r="N22" s="2"/>
      <c r="O22" s="2"/>
      <c r="P22" s="2"/>
      <c r="Q22" s="2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62FD9-6801-4F48-B717-7E80A9CB6BBE}">
  <dimension ref="E4:P18"/>
  <sheetViews>
    <sheetView showGridLines="0" tabSelected="1" topLeftCell="A10" workbookViewId="0">
      <selection activeCell="P12" sqref="P12"/>
    </sheetView>
  </sheetViews>
  <sheetFormatPr defaultRowHeight="18" x14ac:dyDescent="0.45"/>
  <cols>
    <col min="3" max="3" width="14.19921875" customWidth="1"/>
    <col min="4" max="4" width="2.3984375" customWidth="1"/>
    <col min="5" max="5" width="8.3984375" customWidth="1"/>
    <col min="6" max="6" width="12.19921875" customWidth="1"/>
    <col min="8" max="8" width="1.8984375" customWidth="1"/>
    <col min="9" max="9" width="8.5" customWidth="1"/>
    <col min="10" max="10" width="1.19921875" customWidth="1"/>
  </cols>
  <sheetData>
    <row r="4" spans="5:16" x14ac:dyDescent="0.45">
      <c r="E4" s="35" t="s">
        <v>34</v>
      </c>
      <c r="F4" s="35"/>
      <c r="G4" s="25" t="s">
        <v>2</v>
      </c>
      <c r="H4" s="37" t="s">
        <v>3</v>
      </c>
      <c r="I4" s="38"/>
      <c r="J4" s="24"/>
      <c r="K4" s="31"/>
      <c r="L4" s="31"/>
      <c r="M4" s="29"/>
      <c r="N4" s="29"/>
      <c r="O4" s="29"/>
      <c r="P4" s="29"/>
    </row>
    <row r="5" spans="5:16" x14ac:dyDescent="0.45">
      <c r="E5" s="36" t="s">
        <v>2</v>
      </c>
      <c r="F5" s="36"/>
      <c r="G5" s="26">
        <v>141.583</v>
      </c>
      <c r="H5" s="32">
        <v>79.167000000000002</v>
      </c>
      <c r="I5" s="33"/>
      <c r="J5" s="24"/>
      <c r="K5" s="31"/>
      <c r="L5" s="31"/>
      <c r="M5" s="29"/>
      <c r="N5" s="29"/>
      <c r="O5" s="29"/>
      <c r="P5" s="29"/>
    </row>
    <row r="6" spans="5:16" x14ac:dyDescent="0.45">
      <c r="E6" s="36" t="s">
        <v>3</v>
      </c>
      <c r="F6" s="36"/>
      <c r="G6" s="26">
        <v>79.167000000000002</v>
      </c>
      <c r="H6" s="32">
        <v>240.97200000000001</v>
      </c>
      <c r="I6" s="33"/>
      <c r="J6" s="24"/>
      <c r="K6" s="31"/>
      <c r="L6" s="31"/>
      <c r="M6" s="29"/>
      <c r="N6" s="29"/>
      <c r="O6" s="29"/>
      <c r="P6" s="29"/>
    </row>
    <row r="7" spans="5:16" x14ac:dyDescent="0.45">
      <c r="F7" s="34"/>
      <c r="G7" s="34"/>
      <c r="H7" s="27"/>
      <c r="I7" s="31"/>
      <c r="J7" s="31"/>
      <c r="K7" s="31"/>
      <c r="L7" s="31"/>
      <c r="M7" s="31"/>
      <c r="N7" s="30"/>
      <c r="O7" s="30"/>
      <c r="P7" s="31"/>
    </row>
    <row r="8" spans="5:16" x14ac:dyDescent="0.45">
      <c r="F8" s="31"/>
      <c r="G8" s="31"/>
      <c r="H8" s="24"/>
      <c r="I8" s="31"/>
      <c r="J8" s="31"/>
      <c r="K8" s="31"/>
      <c r="L8" s="31"/>
      <c r="M8" s="31"/>
      <c r="N8" s="30"/>
      <c r="O8" s="30"/>
      <c r="P8" s="31"/>
    </row>
    <row r="9" spans="5:16" x14ac:dyDescent="0.45">
      <c r="F9" s="31"/>
      <c r="G9" s="31"/>
      <c r="H9" s="24"/>
      <c r="I9" s="31"/>
      <c r="J9" s="31"/>
      <c r="K9" s="31"/>
      <c r="L9" s="31"/>
      <c r="M9" s="31"/>
      <c r="N9" s="30"/>
      <c r="O9" s="30"/>
      <c r="P9" s="31"/>
    </row>
    <row r="10" spans="5:16" x14ac:dyDescent="0.45">
      <c r="F10" s="31"/>
      <c r="G10" s="31"/>
      <c r="H10" s="24"/>
      <c r="I10" s="31"/>
      <c r="J10" s="31"/>
      <c r="K10" s="31"/>
      <c r="L10" s="31"/>
      <c r="M10" s="31"/>
      <c r="N10" s="30"/>
      <c r="O10" s="30"/>
      <c r="P10" s="31"/>
    </row>
    <row r="11" spans="5:16" x14ac:dyDescent="0.45">
      <c r="F11" s="31"/>
      <c r="G11" s="34"/>
      <c r="H11" s="27"/>
      <c r="I11" s="34"/>
      <c r="J11" s="34"/>
      <c r="K11" s="31"/>
      <c r="L11" s="31"/>
      <c r="M11" s="31"/>
      <c r="N11" s="30"/>
      <c r="O11" s="30"/>
      <c r="P11" s="31"/>
    </row>
    <row r="12" spans="5:16" x14ac:dyDescent="0.45">
      <c r="F12" s="31"/>
      <c r="G12" s="26">
        <v>8.6499999999999997E-3</v>
      </c>
      <c r="H12" s="32">
        <v>-2.8400000000000001E-3</v>
      </c>
      <c r="I12" s="33"/>
      <c r="K12" s="26">
        <v>-2</v>
      </c>
    </row>
    <row r="13" spans="5:16" x14ac:dyDescent="0.45">
      <c r="F13" s="31"/>
      <c r="G13" s="26">
        <v>-2.8400000000000001E-3</v>
      </c>
      <c r="H13" s="32">
        <v>5.0800000000000003E-3</v>
      </c>
      <c r="I13" s="33"/>
      <c r="K13" s="26">
        <v>10</v>
      </c>
    </row>
    <row r="15" spans="5:16" x14ac:dyDescent="0.45">
      <c r="E15" s="28" t="s">
        <v>35</v>
      </c>
      <c r="F15" s="28" t="s">
        <v>36</v>
      </c>
      <c r="G15" s="28" t="s">
        <v>37</v>
      </c>
      <c r="I15" s="28" t="s">
        <v>38</v>
      </c>
      <c r="J15" s="24"/>
    </row>
    <row r="16" spans="5:16" x14ac:dyDescent="0.45">
      <c r="E16" s="25" t="s">
        <v>39</v>
      </c>
      <c r="F16" s="6">
        <v>-1.3787510000000001</v>
      </c>
      <c r="G16" s="6">
        <v>-0.68937999999999999</v>
      </c>
      <c r="I16" s="6">
        <v>2</v>
      </c>
      <c r="J16" s="24"/>
    </row>
    <row r="17" spans="5:10" x14ac:dyDescent="0.45">
      <c r="E17" s="25" t="s">
        <v>40</v>
      </c>
      <c r="F17" s="6">
        <v>-4.5731000000000001E-2</v>
      </c>
      <c r="G17" s="6">
        <v>-2.2870000000000001E-2</v>
      </c>
      <c r="I17" s="6">
        <v>2</v>
      </c>
      <c r="J17" s="24"/>
    </row>
    <row r="18" spans="5:10" x14ac:dyDescent="0.45">
      <c r="E18" s="25" t="s">
        <v>41</v>
      </c>
      <c r="F18" s="6">
        <v>5.6522000000000003E-2</v>
      </c>
      <c r="G18" s="6">
        <v>2.826E-2</v>
      </c>
      <c r="I18" s="6">
        <v>2</v>
      </c>
      <c r="J18" s="24"/>
    </row>
  </sheetData>
  <mergeCells count="16">
    <mergeCell ref="E4:F4"/>
    <mergeCell ref="E5:F5"/>
    <mergeCell ref="E6:F6"/>
    <mergeCell ref="H4:I4"/>
    <mergeCell ref="H5:I5"/>
    <mergeCell ref="H6:I6"/>
    <mergeCell ref="H12:I12"/>
    <mergeCell ref="H13:I13"/>
    <mergeCell ref="F7:F13"/>
    <mergeCell ref="G7:G11"/>
    <mergeCell ref="I7:J11"/>
    <mergeCell ref="K7:M11"/>
    <mergeCell ref="P7:P11"/>
    <mergeCell ref="K4:L4"/>
    <mergeCell ref="K5:L5"/>
    <mergeCell ref="K6:L6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データと解析結果</vt:lpstr>
      <vt:lpstr>マハラノビス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2020-06-08T00:04:13Z</dcterms:created>
  <dcterms:modified xsi:type="dcterms:W3CDTF">2021-08-13T06:01:08Z</dcterms:modified>
</cp:coreProperties>
</file>