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問題(ダウンロード用)\"/>
    </mc:Choice>
  </mc:AlternateContent>
  <xr:revisionPtr revIDLastSave="0" documentId="13_ncr:1_{176C8B41-20C0-4D66-8935-899B38B12E65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10" r:id="rId1"/>
    <sheet name="Z1" sheetId="1" r:id="rId2"/>
  </sheets>
  <definedNames>
    <definedName name="solver_adj" localSheetId="1" hidden="1">'Z1'!$Q$13:$T$13</definedName>
    <definedName name="solver_adj" localSheetId="0" hidden="1">データ!#REF!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lhs1" localSheetId="1" hidden="1">'Z1'!$U$13</definedName>
    <definedName name="solver_lhs1" localSheetId="0" hidden="1">データ!#REF!</definedName>
    <definedName name="solver_lhs2" localSheetId="1" hidden="1">'Z1'!#REF!</definedName>
    <definedName name="solver_lhs2" localSheetId="0" hidden="1">データ!#REF!</definedName>
    <definedName name="solver_lhs3" localSheetId="1" hidden="1">'Z1'!#REF!</definedName>
    <definedName name="solver_lhs3" localSheetId="0" hidden="1">データ!#REF!</definedName>
    <definedName name="solver_lhs4" localSheetId="1" hidden="1">'Z1'!#REF!</definedName>
    <definedName name="solver_lhs4" localSheetId="0" hidden="1">データ!#REF!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2</definedName>
    <definedName name="solver_neg" localSheetId="0" hidden="1">2</definedName>
    <definedName name="solver_nod" localSheetId="1" hidden="1">2147483647</definedName>
    <definedName name="solver_nod" localSheetId="0" hidden="1">2147483647</definedName>
    <definedName name="solver_num" localSheetId="1" hidden="1">1</definedName>
    <definedName name="solver_num" localSheetId="0" hidden="1">2</definedName>
    <definedName name="solver_nwt" localSheetId="1" hidden="1">1</definedName>
    <definedName name="solver_nwt" localSheetId="0" hidden="1">1</definedName>
    <definedName name="solver_opt" localSheetId="1" hidden="1">'Z1'!$Q$7</definedName>
    <definedName name="solver_opt" localSheetId="0" hidden="1">データ!#REF!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el1" localSheetId="1" hidden="1">2</definedName>
    <definedName name="solver_rel1" localSheetId="0" hidden="1">2</definedName>
    <definedName name="solver_rel2" localSheetId="1" hidden="1">2</definedName>
    <definedName name="solver_rel2" localSheetId="0" hidden="1">2</definedName>
    <definedName name="solver_rel3" localSheetId="1" hidden="1">2</definedName>
    <definedName name="solver_rel3" localSheetId="0" hidden="1">2</definedName>
    <definedName name="solver_rel4" localSheetId="1" hidden="1">2</definedName>
    <definedName name="solver_rel4" localSheetId="0" hidden="1">2</definedName>
    <definedName name="solver_rhs1" localSheetId="1" hidden="1">1</definedName>
    <definedName name="solver_rhs1" localSheetId="0" hidden="1">0</definedName>
    <definedName name="solver_rhs2" localSheetId="1" hidden="1">1</definedName>
    <definedName name="solver_rhs2" localSheetId="0" hidden="1">1</definedName>
    <definedName name="solver_rhs3" localSheetId="1" hidden="1">1</definedName>
    <definedName name="solver_rhs3" localSheetId="0" hidden="1">1</definedName>
    <definedName name="solver_rhs4" localSheetId="1" hidden="1">1</definedName>
    <definedName name="solver_rhs4" localSheetId="0" hidden="1">1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C23" i="1"/>
  <c r="B23" i="1"/>
  <c r="E22" i="1"/>
  <c r="D22" i="1"/>
  <c r="C22" i="1"/>
  <c r="B22" i="1"/>
  <c r="K21" i="1"/>
  <c r="J21" i="1"/>
  <c r="I21" i="1"/>
  <c r="H21" i="1"/>
  <c r="K20" i="1"/>
  <c r="J20" i="1"/>
  <c r="I20" i="1"/>
  <c r="H20" i="1"/>
  <c r="K19" i="1"/>
  <c r="J19" i="1"/>
  <c r="I19" i="1"/>
  <c r="H19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10" i="1"/>
  <c r="J10" i="1"/>
  <c r="I10" i="1"/>
  <c r="H10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  <c r="K3" i="1"/>
  <c r="J3" i="1"/>
  <c r="I3" i="1"/>
  <c r="H3" i="1"/>
  <c r="K2" i="1"/>
  <c r="K23" i="1" s="1"/>
  <c r="J2" i="1"/>
  <c r="J22" i="1" s="1"/>
  <c r="I2" i="1"/>
  <c r="I22" i="1" s="1"/>
  <c r="H2" i="1"/>
  <c r="H23" i="1" s="1"/>
  <c r="K21" i="10"/>
  <c r="J21" i="10"/>
  <c r="I21" i="10"/>
  <c r="K20" i="10"/>
  <c r="J20" i="10"/>
  <c r="I20" i="10"/>
  <c r="K19" i="10"/>
  <c r="J19" i="10"/>
  <c r="I19" i="10"/>
  <c r="K18" i="10"/>
  <c r="J18" i="10"/>
  <c r="I18" i="10"/>
  <c r="K17" i="10"/>
  <c r="J17" i="10"/>
  <c r="I17" i="10"/>
  <c r="K16" i="10"/>
  <c r="J16" i="10"/>
  <c r="I16" i="10"/>
  <c r="K15" i="10"/>
  <c r="J15" i="10"/>
  <c r="I15" i="10"/>
  <c r="K14" i="10"/>
  <c r="J14" i="10"/>
  <c r="I14" i="10"/>
  <c r="K13" i="10"/>
  <c r="J13" i="10"/>
  <c r="I13" i="10"/>
  <c r="K12" i="10"/>
  <c r="J12" i="10"/>
  <c r="I12" i="10"/>
  <c r="K11" i="10"/>
  <c r="J11" i="10"/>
  <c r="I11" i="10"/>
  <c r="K10" i="10"/>
  <c r="J10" i="10"/>
  <c r="I10" i="10"/>
  <c r="K9" i="10"/>
  <c r="J9" i="10"/>
  <c r="I9" i="10"/>
  <c r="K8" i="10"/>
  <c r="J8" i="10"/>
  <c r="I8" i="10"/>
  <c r="K7" i="10"/>
  <c r="J7" i="10"/>
  <c r="I7" i="10"/>
  <c r="K6" i="10"/>
  <c r="J6" i="10"/>
  <c r="I6" i="10"/>
  <c r="K5" i="10"/>
  <c r="J5" i="10"/>
  <c r="I5" i="10"/>
  <c r="K4" i="10"/>
  <c r="J4" i="10"/>
  <c r="I4" i="10"/>
  <c r="K3" i="10"/>
  <c r="J3" i="10"/>
  <c r="I3" i="10"/>
  <c r="K2" i="10"/>
  <c r="J2" i="10"/>
  <c r="I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  <c r="H2" i="10"/>
  <c r="H22" i="1" l="1"/>
  <c r="I23" i="1"/>
  <c r="J23" i="1"/>
  <c r="K22" i="1"/>
  <c r="B23" i="10" l="1"/>
  <c r="B22" i="10"/>
  <c r="M2" i="1"/>
  <c r="E23" i="10" l="1"/>
  <c r="D23" i="10"/>
  <c r="C23" i="10"/>
  <c r="E22" i="10"/>
  <c r="D22" i="10"/>
  <c r="C22" i="10"/>
  <c r="I23" i="10" l="1"/>
  <c r="H22" i="10"/>
  <c r="H23" i="10"/>
  <c r="K23" i="10"/>
  <c r="I22" i="10"/>
  <c r="J22" i="10"/>
  <c r="K22" i="10"/>
  <c r="J23" i="10"/>
  <c r="M12" i="1" l="1"/>
  <c r="M11" i="1"/>
  <c r="M10" i="1"/>
  <c r="M9" i="1"/>
  <c r="M8" i="1"/>
  <c r="M7" i="1"/>
  <c r="M6" i="1"/>
  <c r="M5" i="1"/>
  <c r="M4" i="1"/>
  <c r="M3" i="1"/>
  <c r="M13" i="1" l="1"/>
  <c r="M14" i="1"/>
  <c r="M15" i="1"/>
  <c r="M16" i="1"/>
  <c r="M17" i="1"/>
  <c r="M18" i="1"/>
  <c r="M19" i="1"/>
  <c r="M20" i="1"/>
  <c r="M21" i="1"/>
  <c r="Q7" i="1" l="1"/>
  <c r="M22" i="1"/>
  <c r="M23" i="1"/>
</calcChain>
</file>

<file path=xl/sharedStrings.xml><?xml version="1.0" encoding="utf-8"?>
<sst xmlns="http://schemas.openxmlformats.org/spreadsheetml/2006/main" count="40" uniqueCount="26">
  <si>
    <t>№</t>
  </si>
  <si>
    <t>№</t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</si>
  <si>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1</t>
    </r>
    <phoneticPr fontId="1"/>
  </si>
  <si>
    <r>
      <rPr>
        <sz val="11"/>
        <color theme="1"/>
        <rFont val="ＭＳ ゴシック"/>
        <family val="3"/>
        <charset val="128"/>
      </rPr>
      <t>固有ベクトル</t>
    </r>
    <rPh sb="0" eb="2">
      <t>コユウ</t>
    </rPh>
    <phoneticPr fontId="1"/>
  </si>
  <si>
    <r>
      <rPr>
        <sz val="11"/>
        <color theme="1"/>
        <rFont val="ＭＳ ゴシック"/>
        <family val="3"/>
        <charset val="128"/>
      </rPr>
      <t>因子負荷量</t>
    </r>
    <rPh sb="0" eb="2">
      <t>インシ</t>
    </rPh>
    <rPh sb="2" eb="4">
      <t>フカ</t>
    </rPh>
    <rPh sb="4" eb="5">
      <t>リョウ</t>
    </rPh>
    <phoneticPr fontId="1"/>
  </si>
  <si>
    <r>
      <rPr>
        <sz val="11"/>
        <color theme="1"/>
        <rFont val="ＭＳ ゴシック"/>
        <family val="3"/>
        <charset val="128"/>
      </rPr>
      <t>第</t>
    </r>
    <r>
      <rPr>
        <sz val="11"/>
        <color theme="1"/>
        <rFont val="Times New Roman"/>
        <family val="1"/>
      </rPr>
      <t>1</t>
    </r>
    <r>
      <rPr>
        <sz val="11"/>
        <color theme="1"/>
        <rFont val="ＭＳ ゴシック"/>
        <family val="3"/>
        <charset val="128"/>
      </rPr>
      <t>主成分</t>
    </r>
    <rPh sb="0" eb="1">
      <t>ダイ</t>
    </rPh>
    <rPh sb="2" eb="5">
      <t>シュセイブン</t>
    </rPh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</si>
  <si>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2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</si>
  <si>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3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</si>
  <si>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4</t>
    </r>
    <phoneticPr fontId="1"/>
  </si>
  <si>
    <r>
      <t>2</t>
    </r>
    <r>
      <rPr>
        <sz val="11"/>
        <color theme="1"/>
        <rFont val="ＭＳ Ｐ明朝"/>
        <family val="1"/>
        <charset val="128"/>
      </rPr>
      <t>乗和</t>
    </r>
    <rPh sb="1" eb="2">
      <t>ジョウ</t>
    </rPh>
    <rPh sb="2" eb="3">
      <t>ワ</t>
    </rPh>
    <phoneticPr fontId="1"/>
  </si>
  <si>
    <t>寄与率</t>
    <rPh sb="0" eb="3">
      <t>キヨリツ</t>
    </rPh>
    <phoneticPr fontId="1"/>
  </si>
  <si>
    <t>累積寄与率</t>
    <rPh sb="0" eb="2">
      <t>ルイセキ</t>
    </rPh>
    <rPh sb="2" eb="5">
      <t>キヨリツ</t>
    </rPh>
    <phoneticPr fontId="1"/>
  </si>
  <si>
    <r>
      <rPr>
        <sz val="10"/>
        <color theme="1"/>
        <rFont val="游ゴシック"/>
        <family val="2"/>
        <charset val="128"/>
      </rPr>
      <t>主成分得点</t>
    </r>
    <rPh sb="0" eb="3">
      <t>シュセイブン</t>
    </rPh>
    <rPh sb="3" eb="5">
      <t>トクテン</t>
    </rPh>
    <phoneticPr fontId="1"/>
  </si>
  <si>
    <r>
      <rPr>
        <sz val="11"/>
        <color rgb="FFFF0000"/>
        <rFont val="游ゴシック"/>
        <family val="2"/>
        <charset val="128"/>
      </rPr>
      <t>平均値</t>
    </r>
    <rPh sb="0" eb="2">
      <t>ヘイキン</t>
    </rPh>
    <rPh sb="2" eb="3">
      <t>チ</t>
    </rPh>
    <phoneticPr fontId="1"/>
  </si>
  <si>
    <r>
      <rPr>
        <sz val="11"/>
        <color rgb="FFFF0000"/>
        <rFont val="ＭＳ ゴシック"/>
        <family val="3"/>
        <charset val="128"/>
      </rPr>
      <t>平均値</t>
    </r>
    <rPh sb="0" eb="2">
      <t>ヘイキン</t>
    </rPh>
    <rPh sb="2" eb="3">
      <t>チ</t>
    </rPh>
    <phoneticPr fontId="1"/>
  </si>
  <si>
    <r>
      <rPr>
        <sz val="11"/>
        <color rgb="FFFF0000"/>
        <rFont val="游ゴシック"/>
        <family val="2"/>
        <charset val="128"/>
      </rPr>
      <t>標準偏差</t>
    </r>
    <rPh sb="0" eb="2">
      <t>ヒョウジュン</t>
    </rPh>
    <rPh sb="2" eb="4">
      <t>ヘンサ</t>
    </rPh>
    <phoneticPr fontId="1"/>
  </si>
  <si>
    <r>
      <rPr>
        <sz val="11"/>
        <color rgb="FFFF0000"/>
        <rFont val="ＭＳ ゴシック"/>
        <family val="3"/>
        <charset val="128"/>
      </rPr>
      <t>標準偏差</t>
    </r>
    <rPh sb="0" eb="2">
      <t>ヒョウジュン</t>
    </rPh>
    <rPh sb="2" eb="4">
      <t>ヘンサ</t>
    </rPh>
    <phoneticPr fontId="1"/>
  </si>
  <si>
    <r>
      <rPr>
        <i/>
        <sz val="11"/>
        <color theme="1"/>
        <rFont val="Times New Roman"/>
        <family val="1"/>
      </rPr>
      <t>Z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ＭＳ ゴシック"/>
        <family val="3"/>
        <charset val="128"/>
      </rPr>
      <t>目的セル→</t>
    </r>
    <rPh sb="2" eb="4">
      <t>モクテキ</t>
    </rPh>
    <phoneticPr fontId="1"/>
  </si>
  <si>
    <r>
      <rPr>
        <sz val="9"/>
        <color theme="1"/>
        <rFont val="ＭＳ ゴシック"/>
        <family val="3"/>
        <charset val="128"/>
      </rPr>
      <t>身長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１</t>
    </r>
    <rPh sb="0" eb="2">
      <t>シンチョウ</t>
    </rPh>
    <phoneticPr fontId="1"/>
  </si>
  <si>
    <r>
      <rPr>
        <sz val="9"/>
        <color theme="1"/>
        <rFont val="ＭＳ ゴシック"/>
        <family val="3"/>
        <charset val="128"/>
      </rPr>
      <t>体重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２</t>
    </r>
    <rPh sb="0" eb="2">
      <t>タイジュウ</t>
    </rPh>
    <phoneticPr fontId="1"/>
  </si>
  <si>
    <r>
      <rPr>
        <sz val="9"/>
        <color theme="1"/>
        <rFont val="ＭＳ ゴシック"/>
        <family val="3"/>
        <charset val="128"/>
      </rPr>
      <t>胸囲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３</t>
    </r>
    <rPh sb="0" eb="2">
      <t>キョウイ</t>
    </rPh>
    <phoneticPr fontId="1"/>
  </si>
  <si>
    <r>
      <rPr>
        <sz val="9"/>
        <color theme="1"/>
        <rFont val="ＭＳ ゴシック"/>
        <family val="3"/>
        <charset val="128"/>
      </rPr>
      <t>座高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４</t>
    </r>
    <rPh sb="0" eb="2">
      <t>ザコウ</t>
    </rPh>
    <phoneticPr fontId="1"/>
  </si>
  <si>
    <r>
      <t>X</t>
    </r>
    <r>
      <rPr>
        <sz val="10"/>
        <color theme="1"/>
        <rFont val="ＭＳ ゴシック"/>
        <family val="3"/>
        <charset val="128"/>
      </rPr>
      <t>１</t>
    </r>
    <r>
      <rPr>
        <sz val="10"/>
        <color theme="1"/>
        <rFont val="Times New Roman"/>
        <family val="1"/>
      </rPr>
      <t>'</t>
    </r>
    <phoneticPr fontId="1"/>
  </si>
  <si>
    <r>
      <t>X</t>
    </r>
    <r>
      <rPr>
        <sz val="10"/>
        <color theme="1"/>
        <rFont val="ＭＳ ゴシック"/>
        <family val="3"/>
        <charset val="128"/>
      </rPr>
      <t>２</t>
    </r>
    <r>
      <rPr>
        <sz val="10"/>
        <color theme="1"/>
        <rFont val="Times New Roman"/>
        <family val="1"/>
      </rPr>
      <t>'</t>
    </r>
    <phoneticPr fontId="1"/>
  </si>
  <si>
    <r>
      <t>X</t>
    </r>
    <r>
      <rPr>
        <sz val="10"/>
        <color theme="1"/>
        <rFont val="ＭＳ ゴシック"/>
        <family val="3"/>
        <charset val="128"/>
      </rPr>
      <t>３</t>
    </r>
    <r>
      <rPr>
        <sz val="10"/>
        <color theme="1"/>
        <rFont val="Times New Roman"/>
        <family val="1"/>
      </rPr>
      <t>'</t>
    </r>
    <phoneticPr fontId="1"/>
  </si>
  <si>
    <r>
      <t>X</t>
    </r>
    <r>
      <rPr>
        <sz val="10"/>
        <color theme="1"/>
        <rFont val="ＭＳ ゴシック"/>
        <family val="3"/>
        <charset val="128"/>
      </rPr>
      <t>４</t>
    </r>
    <r>
      <rPr>
        <sz val="10"/>
        <color theme="1"/>
        <rFont val="Times New Roman"/>
        <family val="1"/>
      </rPr>
      <t>'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</si>
</sst>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ＭＳ Ｐ明朝"/>
      <family val="1"/>
      <charset val="128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Times New Roman"/>
      <family val="1"/>
    </font>
    <font>
      <sz val="10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Times New Roman"/>
      <family val="1"/>
    </font>
    <font>
      <sz val="9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0"/>
      <color theme="1"/>
      <name val="游ゴシック"/>
      <family val="2"/>
      <charset val="128"/>
    </font>
    <font>
      <sz val="11"/>
      <color rgb="FFFF0000"/>
      <name val="游ゴシック"/>
      <family val="2"/>
      <charset val="128"/>
    </font>
    <font>
      <sz val="11"/>
      <color rgb="FFFF0000"/>
      <name val="ＭＳ ゴシック"/>
      <family val="3"/>
      <charset val="128"/>
    </font>
    <font>
      <sz val="11"/>
      <color rgb="FF7030A0"/>
      <name val="游ゴシック"/>
      <family val="2"/>
      <charset val="128"/>
      <scheme val="minor"/>
    </font>
    <font>
      <sz val="9"/>
      <color theme="1"/>
      <name val="Times New Roman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2" fontId="3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17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0A597-1AA1-4D00-A16A-CFA80ADBE03B}">
  <sheetPr codeName="Sheet1"/>
  <dimension ref="A1:M23"/>
  <sheetViews>
    <sheetView tabSelected="1" zoomScale="75" zoomScaleNormal="75" workbookViewId="0">
      <selection activeCell="T5" sqref="T5"/>
    </sheetView>
  </sheetViews>
  <sheetFormatPr defaultRowHeight="18" x14ac:dyDescent="0.45"/>
  <cols>
    <col min="2" max="3" width="8.8984375" bestFit="1" customWidth="1"/>
    <col min="4" max="5" width="9.09765625" bestFit="1" customWidth="1"/>
    <col min="6" max="6" width="1.796875" customWidth="1"/>
    <col min="11" max="11" width="9.296875" customWidth="1"/>
    <col min="12" max="12" width="2.09765625" customWidth="1"/>
    <col min="13" max="13" width="10.296875" customWidth="1"/>
    <col min="14" max="14" width="8.69921875" customWidth="1"/>
    <col min="18" max="18" width="9.59765625" customWidth="1"/>
    <col min="19" max="19" width="14.8984375" bestFit="1" customWidth="1"/>
    <col min="22" max="22" width="8.796875" customWidth="1"/>
  </cols>
  <sheetData>
    <row r="1" spans="1:13" x14ac:dyDescent="0.45">
      <c r="A1" s="4" t="s">
        <v>1</v>
      </c>
      <c r="B1" s="22" t="s">
        <v>18</v>
      </c>
      <c r="C1" s="22" t="s">
        <v>19</v>
      </c>
      <c r="D1" s="22" t="s">
        <v>20</v>
      </c>
      <c r="E1" s="22" t="s">
        <v>21</v>
      </c>
      <c r="F1" s="5"/>
      <c r="G1" s="4" t="s">
        <v>0</v>
      </c>
      <c r="H1" s="4" t="s">
        <v>22</v>
      </c>
      <c r="I1" s="4" t="s">
        <v>23</v>
      </c>
      <c r="J1" s="4" t="s">
        <v>24</v>
      </c>
      <c r="K1" s="4" t="s">
        <v>25</v>
      </c>
      <c r="L1" s="6"/>
      <c r="M1" s="7"/>
    </row>
    <row r="2" spans="1:13" x14ac:dyDescent="0.45">
      <c r="A2" s="15">
        <v>1</v>
      </c>
      <c r="B2" s="23">
        <v>173.5</v>
      </c>
      <c r="C2" s="23">
        <v>70.599999999999994</v>
      </c>
      <c r="D2" s="23">
        <v>96.6</v>
      </c>
      <c r="E2" s="23">
        <v>92.5</v>
      </c>
      <c r="F2" s="16"/>
      <c r="G2" s="15">
        <v>1</v>
      </c>
      <c r="H2" s="17">
        <f>STANDARDIZE(B2,$B$22,$B$23)</f>
        <v>4.7833393565426714E-2</v>
      </c>
      <c r="I2" s="19">
        <f>STANDARDIZE(C2,$C$22,$C$23)</f>
        <v>1.69040878383689E-2</v>
      </c>
      <c r="J2" s="19">
        <f>STANDARDIZE(D2,$D$22,$D$23)</f>
        <v>0.28976809887148969</v>
      </c>
      <c r="K2" s="19">
        <f>STANDARDIZE(E2,$E$22,$E$23)</f>
        <v>-0.31510141705018258</v>
      </c>
    </row>
    <row r="3" spans="1:13" x14ac:dyDescent="0.45">
      <c r="A3" s="15">
        <v>2</v>
      </c>
      <c r="B3" s="23">
        <v>169.7</v>
      </c>
      <c r="C3" s="23">
        <v>65.3</v>
      </c>
      <c r="D3" s="23">
        <v>91.8</v>
      </c>
      <c r="E3" s="23">
        <v>93.5</v>
      </c>
      <c r="F3" s="16"/>
      <c r="G3" s="15">
        <v>2</v>
      </c>
      <c r="H3" s="19">
        <f t="shared" ref="H3:H21" si="0">STANDARDIZE(B3,$B$22,$B$23)</f>
        <v>-0.96198269281576865</v>
      </c>
      <c r="I3" s="19">
        <f t="shared" ref="I3:I21" si="1">STANDARDIZE(C3,$C$22,$C$23)</f>
        <v>-1.037115506789416</v>
      </c>
      <c r="J3" s="19">
        <f t="shared" ref="J3:J21" si="2">STANDARDIZE(D3,$D$22,$D$23)</f>
        <v>-0.78843878065033846</v>
      </c>
      <c r="K3" s="19">
        <f t="shared" ref="K3:K21" si="3">STANDARDIZE(E3,$E$22,$E$23)</f>
        <v>5.343825201435673E-2</v>
      </c>
    </row>
    <row r="4" spans="1:13" x14ac:dyDescent="0.45">
      <c r="A4" s="15">
        <v>3</v>
      </c>
      <c r="B4" s="23">
        <v>172</v>
      </c>
      <c r="C4" s="23">
        <v>79.400000000000006</v>
      </c>
      <c r="D4" s="23">
        <v>102.2</v>
      </c>
      <c r="E4" s="23">
        <v>92.5</v>
      </c>
      <c r="F4" s="16"/>
      <c r="G4" s="15">
        <v>3</v>
      </c>
      <c r="H4" s="19">
        <f t="shared" si="0"/>
        <v>-0.35077821947978077</v>
      </c>
      <c r="I4" s="19">
        <f t="shared" si="1"/>
        <v>1.7669743581637507</v>
      </c>
      <c r="J4" s="19">
        <f t="shared" si="2"/>
        <v>1.5476761249802919</v>
      </c>
      <c r="K4" s="19">
        <f t="shared" si="3"/>
        <v>-0.31510141705018258</v>
      </c>
    </row>
    <row r="5" spans="1:13" x14ac:dyDescent="0.45">
      <c r="A5" s="15">
        <v>4</v>
      </c>
      <c r="B5" s="23">
        <v>173.7</v>
      </c>
      <c r="C5" s="23">
        <v>73.5</v>
      </c>
      <c r="D5" s="23">
        <v>95.2</v>
      </c>
      <c r="E5" s="23">
        <v>94.4</v>
      </c>
      <c r="F5" s="16"/>
      <c r="G5" s="15">
        <v>4</v>
      </c>
      <c r="H5" s="19">
        <f t="shared" si="0"/>
        <v>0.10098160863811803</v>
      </c>
      <c r="I5" s="19">
        <f t="shared" si="1"/>
        <v>0.59363179055923376</v>
      </c>
      <c r="J5" s="19">
        <f t="shared" si="2"/>
        <v>-2.4708907655708448E-2</v>
      </c>
      <c r="K5" s="19">
        <f t="shared" si="3"/>
        <v>0.38512395417244422</v>
      </c>
    </row>
    <row r="6" spans="1:13" x14ac:dyDescent="0.45">
      <c r="A6" s="15">
        <v>5</v>
      </c>
      <c r="B6" s="23">
        <v>177.3</v>
      </c>
      <c r="C6" s="23">
        <v>78.599999999999994</v>
      </c>
      <c r="D6" s="23">
        <v>103.2</v>
      </c>
      <c r="E6" s="23">
        <v>94.5</v>
      </c>
      <c r="F6" s="16"/>
      <c r="G6" s="15">
        <v>5</v>
      </c>
      <c r="H6" s="19">
        <f t="shared" si="0"/>
        <v>1.0576494799466221</v>
      </c>
      <c r="I6" s="19">
        <f t="shared" si="1"/>
        <v>1.6078770608614412</v>
      </c>
      <c r="J6" s="19">
        <f t="shared" si="2"/>
        <v>1.7723025582140062</v>
      </c>
      <c r="K6" s="19">
        <f t="shared" si="3"/>
        <v>0.42197792107889603</v>
      </c>
    </row>
    <row r="7" spans="1:13" x14ac:dyDescent="0.45">
      <c r="A7" s="15">
        <v>6</v>
      </c>
      <c r="B7" s="23">
        <v>174.9</v>
      </c>
      <c r="C7" s="23">
        <v>72.8</v>
      </c>
      <c r="D7" s="23">
        <v>98</v>
      </c>
      <c r="E7" s="23">
        <v>96.2</v>
      </c>
      <c r="F7" s="16"/>
      <c r="G7" s="15">
        <v>6</v>
      </c>
      <c r="H7" s="19">
        <f t="shared" si="0"/>
        <v>0.41987089907428859</v>
      </c>
      <c r="I7" s="19">
        <f t="shared" si="1"/>
        <v>0.45442165541971435</v>
      </c>
      <c r="J7" s="19">
        <f t="shared" si="2"/>
        <v>0.60424510539869103</v>
      </c>
      <c r="K7" s="19">
        <f t="shared" si="3"/>
        <v>1.0484953584886139</v>
      </c>
    </row>
    <row r="8" spans="1:13" x14ac:dyDescent="0.45">
      <c r="A8" s="15">
        <v>7</v>
      </c>
      <c r="B8" s="23">
        <v>174.6</v>
      </c>
      <c r="C8" s="23">
        <v>65.900000000000006</v>
      </c>
      <c r="D8" s="23">
        <v>90</v>
      </c>
      <c r="E8" s="23">
        <v>95.7</v>
      </c>
      <c r="F8" s="16"/>
      <c r="G8" s="15">
        <v>7</v>
      </c>
      <c r="H8" s="19">
        <f t="shared" si="0"/>
        <v>0.34014857646524405</v>
      </c>
      <c r="I8" s="19">
        <f t="shared" si="1"/>
        <v>-0.91779253381268378</v>
      </c>
      <c r="J8" s="19">
        <f t="shared" si="2"/>
        <v>-1.1927663604710237</v>
      </c>
      <c r="K8" s="19">
        <f t="shared" si="3"/>
        <v>0.86422552395634422</v>
      </c>
    </row>
    <row r="9" spans="1:13" x14ac:dyDescent="0.45">
      <c r="A9" s="15">
        <v>8</v>
      </c>
      <c r="B9" s="23">
        <v>165.9</v>
      </c>
      <c r="C9" s="23">
        <v>80.2</v>
      </c>
      <c r="D9" s="23">
        <v>101.3</v>
      </c>
      <c r="E9" s="23">
        <v>90.2</v>
      </c>
      <c r="F9" s="16"/>
      <c r="G9" s="15">
        <v>8</v>
      </c>
      <c r="H9" s="19">
        <f t="shared" si="0"/>
        <v>-1.9717987791969565</v>
      </c>
      <c r="I9" s="19">
        <f t="shared" si="1"/>
        <v>1.9260716554660573</v>
      </c>
      <c r="J9" s="19">
        <f t="shared" si="2"/>
        <v>1.3455123350699478</v>
      </c>
      <c r="K9" s="19">
        <f t="shared" si="3"/>
        <v>-1.162742655898622</v>
      </c>
    </row>
    <row r="10" spans="1:13" x14ac:dyDescent="0.45">
      <c r="A10" s="15">
        <v>9</v>
      </c>
      <c r="B10" s="23">
        <v>168.6</v>
      </c>
      <c r="C10" s="23">
        <v>76.599999999999994</v>
      </c>
      <c r="D10" s="23">
        <v>99.6</v>
      </c>
      <c r="E10" s="23">
        <v>89.9</v>
      </c>
      <c r="F10" s="16"/>
      <c r="G10" s="15">
        <v>9</v>
      </c>
      <c r="H10" s="19">
        <f t="shared" si="0"/>
        <v>-1.254297875715586</v>
      </c>
      <c r="I10" s="19">
        <f t="shared" si="1"/>
        <v>1.2101338176056731</v>
      </c>
      <c r="J10" s="19">
        <f t="shared" si="2"/>
        <v>0.96364739857263271</v>
      </c>
      <c r="K10" s="19">
        <f t="shared" si="3"/>
        <v>-1.2733045566179826</v>
      </c>
    </row>
    <row r="11" spans="1:13" x14ac:dyDescent="0.45">
      <c r="A11" s="15">
        <v>10</v>
      </c>
      <c r="B11" s="23">
        <v>171</v>
      </c>
      <c r="C11" s="23">
        <v>70.099999999999994</v>
      </c>
      <c r="D11" s="23">
        <v>99</v>
      </c>
      <c r="E11" s="23">
        <v>90.7</v>
      </c>
      <c r="F11" s="16"/>
      <c r="G11" s="15">
        <v>10</v>
      </c>
      <c r="H11" s="19">
        <f t="shared" si="0"/>
        <v>-0.61651929484325252</v>
      </c>
      <c r="I11" s="19">
        <f t="shared" si="1"/>
        <v>-8.2531722975573124E-2</v>
      </c>
      <c r="J11" s="19">
        <f t="shared" si="2"/>
        <v>0.82887153863240537</v>
      </c>
      <c r="K11" s="19">
        <f t="shared" si="3"/>
        <v>-0.97847282136635227</v>
      </c>
    </row>
    <row r="12" spans="1:13" x14ac:dyDescent="0.45">
      <c r="A12" s="15">
        <v>11</v>
      </c>
      <c r="B12" s="23">
        <v>174.3</v>
      </c>
      <c r="C12" s="23">
        <v>70.099999999999994</v>
      </c>
      <c r="D12" s="23">
        <v>95.3</v>
      </c>
      <c r="E12" s="23">
        <v>91.8</v>
      </c>
      <c r="F12" s="16"/>
      <c r="G12" s="15">
        <v>11</v>
      </c>
      <c r="H12" s="19">
        <f t="shared" si="0"/>
        <v>0.2604262538562071</v>
      </c>
      <c r="I12" s="19">
        <f t="shared" si="1"/>
        <v>-8.2531722975573124E-2</v>
      </c>
      <c r="J12" s="19">
        <f t="shared" si="2"/>
        <v>-2.2462643323382927E-3</v>
      </c>
      <c r="K12" s="19">
        <f t="shared" si="3"/>
        <v>-0.57307918539536118</v>
      </c>
    </row>
    <row r="13" spans="1:13" x14ac:dyDescent="0.45">
      <c r="A13" s="15">
        <v>12</v>
      </c>
      <c r="B13" s="23">
        <v>168.7</v>
      </c>
      <c r="C13" s="23">
        <v>67</v>
      </c>
      <c r="D13" s="23">
        <v>94.1</v>
      </c>
      <c r="E13" s="23">
        <v>87.9</v>
      </c>
      <c r="F13" s="16"/>
      <c r="G13" s="15">
        <v>12</v>
      </c>
      <c r="H13" s="19">
        <f t="shared" si="0"/>
        <v>-1.2277237681792403</v>
      </c>
      <c r="I13" s="19">
        <f t="shared" si="1"/>
        <v>-0.69903375002201251</v>
      </c>
      <c r="J13" s="19">
        <f t="shared" si="2"/>
        <v>-0.27179798421279611</v>
      </c>
      <c r="K13" s="19">
        <f t="shared" si="3"/>
        <v>-2.0103838947470614</v>
      </c>
    </row>
    <row r="14" spans="1:13" x14ac:dyDescent="0.45">
      <c r="A14" s="15">
        <v>13</v>
      </c>
      <c r="B14" s="23">
        <v>175</v>
      </c>
      <c r="C14" s="23">
        <v>69.3</v>
      </c>
      <c r="D14" s="23">
        <v>91.3</v>
      </c>
      <c r="E14" s="23">
        <v>95.6</v>
      </c>
      <c r="F14" s="16"/>
      <c r="G14" s="15">
        <v>13</v>
      </c>
      <c r="H14" s="19">
        <f t="shared" si="0"/>
        <v>0.44644500661063424</v>
      </c>
      <c r="I14" s="19">
        <f t="shared" si="1"/>
        <v>-0.24162902027787977</v>
      </c>
      <c r="J14" s="19">
        <f t="shared" si="2"/>
        <v>-0.90075199726719568</v>
      </c>
      <c r="K14" s="19">
        <f t="shared" si="3"/>
        <v>0.82737155704988719</v>
      </c>
    </row>
    <row r="15" spans="1:13" x14ac:dyDescent="0.45">
      <c r="A15" s="15">
        <v>14</v>
      </c>
      <c r="B15" s="23">
        <v>182.8</v>
      </c>
      <c r="C15" s="23">
        <v>63</v>
      </c>
      <c r="D15" s="23">
        <v>87.3</v>
      </c>
      <c r="E15" s="23">
        <v>100.1</v>
      </c>
      <c r="F15" s="16"/>
      <c r="G15" s="15">
        <v>14</v>
      </c>
      <c r="H15" s="19">
        <f t="shared" si="0"/>
        <v>2.5192253944457161</v>
      </c>
      <c r="I15" s="19">
        <f t="shared" si="1"/>
        <v>-1.4945202365335486</v>
      </c>
      <c r="J15" s="19">
        <f t="shared" si="2"/>
        <v>-1.7992577302020529</v>
      </c>
      <c r="K15" s="19">
        <f t="shared" si="3"/>
        <v>2.485800067840314</v>
      </c>
    </row>
    <row r="16" spans="1:13" x14ac:dyDescent="0.45">
      <c r="A16" s="15">
        <v>15</v>
      </c>
      <c r="B16" s="23">
        <v>176.6</v>
      </c>
      <c r="C16" s="23">
        <v>68.7</v>
      </c>
      <c r="D16" s="23">
        <v>95.7</v>
      </c>
      <c r="E16" s="23">
        <v>93.8</v>
      </c>
      <c r="F16" s="16"/>
      <c r="G16" s="15">
        <v>15</v>
      </c>
      <c r="H16" s="19">
        <f t="shared" si="0"/>
        <v>0.87163072719218737</v>
      </c>
      <c r="I16" s="19">
        <f t="shared" si="1"/>
        <v>-0.36095199325460908</v>
      </c>
      <c r="J16" s="19">
        <f t="shared" si="2"/>
        <v>8.7604308961148722E-2</v>
      </c>
      <c r="K16" s="19">
        <f t="shared" si="3"/>
        <v>0.16400015273371749</v>
      </c>
    </row>
    <row r="17" spans="1:12" x14ac:dyDescent="0.45">
      <c r="A17" s="15">
        <v>16</v>
      </c>
      <c r="B17" s="23">
        <v>175.6</v>
      </c>
      <c r="C17" s="23">
        <v>68.599999999999994</v>
      </c>
      <c r="D17" s="23">
        <v>93.2</v>
      </c>
      <c r="E17" s="23">
        <v>93</v>
      </c>
      <c r="F17" s="16"/>
      <c r="G17" s="15">
        <v>16</v>
      </c>
      <c r="H17" s="19">
        <f t="shared" si="0"/>
        <v>0.60588965182871568</v>
      </c>
      <c r="I17" s="19">
        <f t="shared" si="1"/>
        <v>-0.38083915541739916</v>
      </c>
      <c r="J17" s="19">
        <f t="shared" si="2"/>
        <v>-0.47396177412313711</v>
      </c>
      <c r="K17" s="19">
        <f t="shared" si="3"/>
        <v>-0.13083158251791291</v>
      </c>
    </row>
    <row r="18" spans="1:12" x14ac:dyDescent="0.45">
      <c r="A18" s="15">
        <v>17</v>
      </c>
      <c r="B18" s="23">
        <v>169.9</v>
      </c>
      <c r="C18" s="23">
        <v>70</v>
      </c>
      <c r="D18" s="23">
        <v>92.9</v>
      </c>
      <c r="E18" s="23">
        <v>91</v>
      </c>
      <c r="F18" s="16"/>
      <c r="G18" s="15">
        <v>17</v>
      </c>
      <c r="H18" s="19">
        <f t="shared" si="0"/>
        <v>-0.9088344777430698</v>
      </c>
      <c r="I18" s="19">
        <f t="shared" si="1"/>
        <v>-0.10241888513836039</v>
      </c>
      <c r="J18" s="19">
        <f t="shared" si="2"/>
        <v>-0.54134970409325078</v>
      </c>
      <c r="K18" s="19">
        <f t="shared" si="3"/>
        <v>-0.86791092064699149</v>
      </c>
    </row>
    <row r="19" spans="1:12" x14ac:dyDescent="0.45">
      <c r="A19" s="15">
        <v>18</v>
      </c>
      <c r="B19" s="23">
        <v>176</v>
      </c>
      <c r="C19" s="23">
        <v>66.400000000000006</v>
      </c>
      <c r="D19" s="23">
        <v>95.4</v>
      </c>
      <c r="E19" s="23">
        <v>94.4</v>
      </c>
      <c r="F19" s="16"/>
      <c r="G19" s="15">
        <v>18</v>
      </c>
      <c r="H19" s="19">
        <f t="shared" si="0"/>
        <v>0.71218608197410593</v>
      </c>
      <c r="I19" s="19">
        <f t="shared" si="1"/>
        <v>-0.81835672299874174</v>
      </c>
      <c r="J19" s="19">
        <f t="shared" si="2"/>
        <v>2.0216378991035056E-2</v>
      </c>
      <c r="K19" s="19">
        <f t="shared" si="3"/>
        <v>0.38512395417244422</v>
      </c>
    </row>
    <row r="20" spans="1:12" x14ac:dyDescent="0.45">
      <c r="A20" s="15">
        <v>19</v>
      </c>
      <c r="B20" s="23">
        <v>174</v>
      </c>
      <c r="C20" s="23">
        <v>70.599999999999994</v>
      </c>
      <c r="D20" s="23">
        <v>96.3</v>
      </c>
      <c r="E20" s="23">
        <v>95</v>
      </c>
      <c r="F20" s="16"/>
      <c r="G20" s="15">
        <v>19</v>
      </c>
      <c r="H20" s="19">
        <f t="shared" si="0"/>
        <v>0.18070393124716255</v>
      </c>
      <c r="I20" s="19">
        <f t="shared" si="1"/>
        <v>1.69040878383689E-2</v>
      </c>
      <c r="J20" s="19">
        <f t="shared" si="2"/>
        <v>0.22238016890137605</v>
      </c>
      <c r="K20" s="19">
        <f t="shared" si="3"/>
        <v>0.60624775561116573</v>
      </c>
    </row>
    <row r="21" spans="1:12" x14ac:dyDescent="0.45">
      <c r="A21" s="15">
        <v>20</v>
      </c>
      <c r="B21" s="23">
        <v>172.3</v>
      </c>
      <c r="C21" s="23">
        <v>63.6</v>
      </c>
      <c r="D21" s="23">
        <v>87.8</v>
      </c>
      <c r="E21" s="23">
        <v>94.4</v>
      </c>
      <c r="F21" s="16"/>
      <c r="G21" s="15">
        <v>20</v>
      </c>
      <c r="H21" s="19">
        <f t="shared" si="0"/>
        <v>-0.27105589687073628</v>
      </c>
      <c r="I21" s="19">
        <f t="shared" si="1"/>
        <v>-1.3751972635568179</v>
      </c>
      <c r="J21" s="19">
        <f t="shared" si="2"/>
        <v>-1.6869445135851957</v>
      </c>
      <c r="K21" s="19">
        <f t="shared" si="3"/>
        <v>0.38512395417244422</v>
      </c>
    </row>
    <row r="22" spans="1:12" x14ac:dyDescent="0.45">
      <c r="A22" s="9" t="s">
        <v>13</v>
      </c>
      <c r="B22" s="9">
        <f t="shared" ref="B22" si="4">IF(AVERAGE(B2:B21)&lt;0.0000000001,0,AVERAGE(B2:B21))</f>
        <v>173.32</v>
      </c>
      <c r="C22" s="9">
        <f t="shared" ref="C22:E22" si="5">IF(AVERAGE(C2:C21)&lt;0.0000000001,0,AVERAGE(C2:C21))</f>
        <v>70.515000000000001</v>
      </c>
      <c r="D22" s="9">
        <f t="shared" si="5"/>
        <v>95.31</v>
      </c>
      <c r="E22" s="9">
        <f t="shared" si="5"/>
        <v>93.355000000000004</v>
      </c>
      <c r="F22" s="10"/>
      <c r="G22" s="9" t="s">
        <v>14</v>
      </c>
      <c r="H22" s="9">
        <f>IF(AVERAGE(H2:H21)&lt;0.0000000001,0,AVERAGE(H2:H21))</f>
        <v>0</v>
      </c>
      <c r="I22" s="9">
        <f t="shared" ref="I22:K22" si="6">IF(AVERAGE(I2:I21)&lt;0.0000000001,0,AVERAGE(I2:I21))</f>
        <v>0</v>
      </c>
      <c r="J22" s="9">
        <f t="shared" si="6"/>
        <v>0</v>
      </c>
      <c r="K22" s="9">
        <f t="shared" si="6"/>
        <v>0</v>
      </c>
      <c r="L22" s="11"/>
    </row>
    <row r="23" spans="1:12" x14ac:dyDescent="0.45">
      <c r="A23" s="9" t="s">
        <v>15</v>
      </c>
      <c r="B23" s="12">
        <f t="shared" ref="B23" si="7">STDEV(B2:B21)</f>
        <v>3.7630614636154149</v>
      </c>
      <c r="C23" s="12">
        <f t="shared" ref="C23:E23" si="8">STDEV(C2:C21)</f>
        <v>5.0283695170502334</v>
      </c>
      <c r="D23" s="12">
        <f t="shared" si="8"/>
        <v>4.4518358129274223</v>
      </c>
      <c r="E23" s="12">
        <f t="shared" si="8"/>
        <v>2.7134121071370427</v>
      </c>
      <c r="F23" s="10"/>
      <c r="G23" s="9" t="s">
        <v>16</v>
      </c>
      <c r="H23" s="9">
        <f t="shared" ref="H23:K23" si="9">STDEV(H2:H21)</f>
        <v>0.99999999999999978</v>
      </c>
      <c r="I23" s="9">
        <f t="shared" si="9"/>
        <v>0.99999999999999989</v>
      </c>
      <c r="J23" s="9">
        <f t="shared" si="9"/>
        <v>1</v>
      </c>
      <c r="K23" s="9">
        <f t="shared" si="9"/>
        <v>1</v>
      </c>
      <c r="L23" s="1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23"/>
  <sheetViews>
    <sheetView showGridLines="0" showWhiteSpace="0" topLeftCell="A7" zoomScale="75" zoomScaleNormal="75" workbookViewId="0">
      <selection activeCell="V18" sqref="V18"/>
    </sheetView>
  </sheetViews>
  <sheetFormatPr defaultColWidth="10.8984375" defaultRowHeight="18" x14ac:dyDescent="0.45"/>
  <cols>
    <col min="6" max="6" width="2.5" customWidth="1"/>
    <col min="12" max="12" width="2.19921875" customWidth="1"/>
    <col min="14" max="14" width="1.69921875" customWidth="1"/>
    <col min="16" max="16" width="2.59765625" customWidth="1"/>
    <col min="17" max="22" width="6.69921875" customWidth="1"/>
    <col min="23" max="23" width="10.8984375" customWidth="1"/>
    <col min="24" max="24" width="6.69921875" customWidth="1"/>
  </cols>
  <sheetData>
    <row r="1" spans="1:23" x14ac:dyDescent="0.45">
      <c r="A1" s="4" t="s">
        <v>1</v>
      </c>
      <c r="B1" s="22" t="s">
        <v>18</v>
      </c>
      <c r="C1" s="22" t="s">
        <v>19</v>
      </c>
      <c r="D1" s="22" t="s">
        <v>20</v>
      </c>
      <c r="E1" s="22" t="s">
        <v>21</v>
      </c>
      <c r="F1" s="5"/>
      <c r="G1" s="4" t="s">
        <v>0</v>
      </c>
      <c r="H1" s="4" t="s">
        <v>22</v>
      </c>
      <c r="I1" s="4" t="s">
        <v>23</v>
      </c>
      <c r="J1" s="4" t="s">
        <v>24</v>
      </c>
      <c r="K1" s="4" t="s">
        <v>25</v>
      </c>
      <c r="L1" s="6"/>
      <c r="M1" s="8" t="s">
        <v>12</v>
      </c>
      <c r="N1" s="7"/>
    </row>
    <row r="2" spans="1:23" x14ac:dyDescent="0.45">
      <c r="A2" s="21">
        <v>1</v>
      </c>
      <c r="B2" s="23">
        <v>173.5</v>
      </c>
      <c r="C2" s="23">
        <v>70.599999999999994</v>
      </c>
      <c r="D2" s="23">
        <v>96.6</v>
      </c>
      <c r="E2" s="23">
        <v>92.5</v>
      </c>
      <c r="F2" s="20"/>
      <c r="G2" s="21">
        <v>1</v>
      </c>
      <c r="H2" s="19">
        <f>STANDARDIZE(B2,$B$22,$B$23)</f>
        <v>4.7833393565426714E-2</v>
      </c>
      <c r="I2" s="19">
        <f>STANDARDIZE(C2,$C$22,$C$23)</f>
        <v>1.69040878383689E-2</v>
      </c>
      <c r="J2" s="19">
        <f>STANDARDIZE(D2,$D$22,$D$23)</f>
        <v>0.28976809887148969</v>
      </c>
      <c r="K2" s="19">
        <f>STANDARDIZE(E2,$E$22,$E$23)</f>
        <v>-0.31510141705018258</v>
      </c>
      <c r="M2" s="3">
        <f>SUMPRODUCT($Q$13:$T$13,H2:K2)</f>
        <v>1.9702081612551381E-2</v>
      </c>
    </row>
    <row r="3" spans="1:23" x14ac:dyDescent="0.45">
      <c r="A3" s="21">
        <v>2</v>
      </c>
      <c r="B3" s="23">
        <v>169.7</v>
      </c>
      <c r="C3" s="23">
        <v>65.3</v>
      </c>
      <c r="D3" s="23">
        <v>91.8</v>
      </c>
      <c r="E3" s="23">
        <v>93.5</v>
      </c>
      <c r="F3" s="20"/>
      <c r="G3" s="21">
        <v>2</v>
      </c>
      <c r="H3" s="19">
        <f t="shared" ref="H3:H21" si="0">STANDARDIZE(B3,$B$22,$B$23)</f>
        <v>-0.96198269281576865</v>
      </c>
      <c r="I3" s="19">
        <f t="shared" ref="I3:I21" si="1">STANDARDIZE(C3,$C$22,$C$23)</f>
        <v>-1.037115506789416</v>
      </c>
      <c r="J3" s="19">
        <f t="shared" ref="J3:J21" si="2">STANDARDIZE(D3,$D$22,$D$23)</f>
        <v>-0.78843878065033846</v>
      </c>
      <c r="K3" s="19">
        <f t="shared" ref="K3:K21" si="3">STANDARDIZE(E3,$E$22,$E$23)</f>
        <v>5.343825201435673E-2</v>
      </c>
      <c r="M3" s="17">
        <f t="shared" ref="M3:M21" si="4">SUMPRODUCT($Q$13:$T$13,H3:K3)</f>
        <v>-1.3670493641205832</v>
      </c>
    </row>
    <row r="4" spans="1:23" x14ac:dyDescent="0.45">
      <c r="A4" s="21">
        <v>3</v>
      </c>
      <c r="B4" s="23">
        <v>172</v>
      </c>
      <c r="C4" s="23">
        <v>79.400000000000006</v>
      </c>
      <c r="D4" s="23">
        <v>102.2</v>
      </c>
      <c r="E4" s="23">
        <v>92.5</v>
      </c>
      <c r="F4" s="20"/>
      <c r="G4" s="21">
        <v>3</v>
      </c>
      <c r="H4" s="19">
        <f t="shared" si="0"/>
        <v>-0.35077821947978077</v>
      </c>
      <c r="I4" s="19">
        <f t="shared" si="1"/>
        <v>1.7669743581637507</v>
      </c>
      <c r="J4" s="19">
        <f t="shared" si="2"/>
        <v>1.5476761249802919</v>
      </c>
      <c r="K4" s="19">
        <f t="shared" si="3"/>
        <v>-0.31510141705018258</v>
      </c>
      <c r="M4" s="17">
        <f t="shared" si="4"/>
        <v>1.3243854233070396</v>
      </c>
    </row>
    <row r="5" spans="1:23" x14ac:dyDescent="0.45">
      <c r="A5" s="21">
        <v>4</v>
      </c>
      <c r="B5" s="23">
        <v>173.7</v>
      </c>
      <c r="C5" s="23">
        <v>73.5</v>
      </c>
      <c r="D5" s="23">
        <v>95.2</v>
      </c>
      <c r="E5" s="23">
        <v>94.4</v>
      </c>
      <c r="F5" s="20"/>
      <c r="G5" s="21">
        <v>4</v>
      </c>
      <c r="H5" s="19">
        <f t="shared" si="0"/>
        <v>0.10098160863811803</v>
      </c>
      <c r="I5" s="19">
        <f t="shared" si="1"/>
        <v>0.59363179055923376</v>
      </c>
      <c r="J5" s="19">
        <f t="shared" si="2"/>
        <v>-2.4708907655708448E-2</v>
      </c>
      <c r="K5" s="19">
        <f t="shared" si="3"/>
        <v>0.38512395417244422</v>
      </c>
      <c r="M5" s="17">
        <f t="shared" si="4"/>
        <v>0.52751422285704375</v>
      </c>
    </row>
    <row r="6" spans="1:23" ht="18.600000000000001" thickBot="1" x14ac:dyDescent="0.5">
      <c r="A6" s="21">
        <v>5</v>
      </c>
      <c r="B6" s="23">
        <v>177.3</v>
      </c>
      <c r="C6" s="23">
        <v>78.599999999999994</v>
      </c>
      <c r="D6" s="23">
        <v>103.2</v>
      </c>
      <c r="E6" s="23">
        <v>94.5</v>
      </c>
      <c r="F6" s="20"/>
      <c r="G6" s="21">
        <v>5</v>
      </c>
      <c r="H6" s="19">
        <f t="shared" si="0"/>
        <v>1.0576494799466221</v>
      </c>
      <c r="I6" s="19">
        <f t="shared" si="1"/>
        <v>1.6078770608614412</v>
      </c>
      <c r="J6" s="19">
        <f t="shared" si="2"/>
        <v>1.7723025582140062</v>
      </c>
      <c r="K6" s="19">
        <f t="shared" si="3"/>
        <v>0.42197792107889603</v>
      </c>
      <c r="M6" s="17">
        <f t="shared" si="4"/>
        <v>2.4299035100504827</v>
      </c>
    </row>
    <row r="7" spans="1:23" ht="18.600000000000001" thickBot="1" x14ac:dyDescent="0.5">
      <c r="A7" s="21">
        <v>6</v>
      </c>
      <c r="B7" s="23">
        <v>174.9</v>
      </c>
      <c r="C7" s="23">
        <v>72.8</v>
      </c>
      <c r="D7" s="23">
        <v>98</v>
      </c>
      <c r="E7" s="23">
        <v>96.2</v>
      </c>
      <c r="F7" s="20"/>
      <c r="G7" s="21">
        <v>6</v>
      </c>
      <c r="H7" s="19">
        <f t="shared" si="0"/>
        <v>0.41987089907428859</v>
      </c>
      <c r="I7" s="19">
        <f t="shared" si="1"/>
        <v>0.45442165541971435</v>
      </c>
      <c r="J7" s="19">
        <f t="shared" si="2"/>
        <v>0.60424510539869103</v>
      </c>
      <c r="K7" s="19">
        <f t="shared" si="3"/>
        <v>1.0484953584886139</v>
      </c>
      <c r="M7" s="17">
        <f t="shared" si="4"/>
        <v>1.2635165091906539</v>
      </c>
      <c r="O7" s="24" t="s">
        <v>17</v>
      </c>
      <c r="P7" s="24"/>
      <c r="Q7" s="13">
        <f>VAR(M2:M21)</f>
        <v>1.1122582573849449</v>
      </c>
      <c r="S7" s="14"/>
    </row>
    <row r="8" spans="1:23" x14ac:dyDescent="0.45">
      <c r="A8" s="21">
        <v>7</v>
      </c>
      <c r="B8" s="23">
        <v>174.6</v>
      </c>
      <c r="C8" s="23">
        <v>65.900000000000006</v>
      </c>
      <c r="D8" s="23">
        <v>90</v>
      </c>
      <c r="E8" s="23">
        <v>95.7</v>
      </c>
      <c r="F8" s="20"/>
      <c r="G8" s="21">
        <v>7</v>
      </c>
      <c r="H8" s="19">
        <f t="shared" si="0"/>
        <v>0.34014857646524405</v>
      </c>
      <c r="I8" s="19">
        <f t="shared" si="1"/>
        <v>-0.91779253381268378</v>
      </c>
      <c r="J8" s="19">
        <f t="shared" si="2"/>
        <v>-1.1927663604710237</v>
      </c>
      <c r="K8" s="19">
        <f t="shared" si="3"/>
        <v>0.86422552395634422</v>
      </c>
      <c r="M8" s="17">
        <f t="shared" si="4"/>
        <v>-0.45309239693105957</v>
      </c>
    </row>
    <row r="9" spans="1:23" x14ac:dyDescent="0.45">
      <c r="A9" s="21">
        <v>8</v>
      </c>
      <c r="B9" s="23">
        <v>165.9</v>
      </c>
      <c r="C9" s="23">
        <v>80.2</v>
      </c>
      <c r="D9" s="23">
        <v>101.3</v>
      </c>
      <c r="E9" s="23">
        <v>90.2</v>
      </c>
      <c r="F9" s="20"/>
      <c r="G9" s="21">
        <v>8</v>
      </c>
      <c r="H9" s="19">
        <f t="shared" si="0"/>
        <v>-1.9717987791969565</v>
      </c>
      <c r="I9" s="19">
        <f t="shared" si="1"/>
        <v>1.9260716554660573</v>
      </c>
      <c r="J9" s="19">
        <f t="shared" si="2"/>
        <v>1.3455123350699478</v>
      </c>
      <c r="K9" s="19">
        <f t="shared" si="3"/>
        <v>-1.162742655898622</v>
      </c>
      <c r="M9" s="17">
        <f t="shared" si="4"/>
        <v>6.8521277720213325E-2</v>
      </c>
    </row>
    <row r="10" spans="1:23" x14ac:dyDescent="0.45">
      <c r="A10" s="21">
        <v>9</v>
      </c>
      <c r="B10" s="23">
        <v>168.6</v>
      </c>
      <c r="C10" s="23">
        <v>76.599999999999994</v>
      </c>
      <c r="D10" s="23">
        <v>99.6</v>
      </c>
      <c r="E10" s="23">
        <v>89.9</v>
      </c>
      <c r="F10" s="20"/>
      <c r="G10" s="21">
        <v>9</v>
      </c>
      <c r="H10" s="19">
        <f t="shared" si="0"/>
        <v>-1.254297875715586</v>
      </c>
      <c r="I10" s="19">
        <f t="shared" si="1"/>
        <v>1.2101338176056731</v>
      </c>
      <c r="J10" s="19">
        <f t="shared" si="2"/>
        <v>0.96364739857263271</v>
      </c>
      <c r="K10" s="19">
        <f t="shared" si="3"/>
        <v>-1.2733045566179826</v>
      </c>
      <c r="M10" s="17">
        <f t="shared" si="4"/>
        <v>-0.17691060807763143</v>
      </c>
    </row>
    <row r="11" spans="1:23" x14ac:dyDescent="0.45">
      <c r="A11" s="21">
        <v>10</v>
      </c>
      <c r="B11" s="23">
        <v>171</v>
      </c>
      <c r="C11" s="23">
        <v>70.099999999999994</v>
      </c>
      <c r="D11" s="23">
        <v>99</v>
      </c>
      <c r="E11" s="23">
        <v>90.7</v>
      </c>
      <c r="F11" s="20"/>
      <c r="G11" s="21">
        <v>10</v>
      </c>
      <c r="H11" s="19">
        <f t="shared" si="0"/>
        <v>-0.61651929484325252</v>
      </c>
      <c r="I11" s="19">
        <f t="shared" si="1"/>
        <v>-8.2531722975573124E-2</v>
      </c>
      <c r="J11" s="19">
        <f t="shared" si="2"/>
        <v>0.82887153863240537</v>
      </c>
      <c r="K11" s="19">
        <f t="shared" si="3"/>
        <v>-0.97847282136635227</v>
      </c>
      <c r="M11" s="17">
        <f t="shared" si="4"/>
        <v>-0.42432615027638626</v>
      </c>
    </row>
    <row r="12" spans="1:23" x14ac:dyDescent="0.45">
      <c r="A12" s="21">
        <v>11</v>
      </c>
      <c r="B12" s="23">
        <v>174.3</v>
      </c>
      <c r="C12" s="23">
        <v>70.099999999999994</v>
      </c>
      <c r="D12" s="23">
        <v>95.3</v>
      </c>
      <c r="E12" s="23">
        <v>91.8</v>
      </c>
      <c r="F12" s="20"/>
      <c r="G12" s="21">
        <v>11</v>
      </c>
      <c r="H12" s="19">
        <f t="shared" si="0"/>
        <v>0.2604262538562071</v>
      </c>
      <c r="I12" s="19">
        <f t="shared" si="1"/>
        <v>-8.2531722975573124E-2</v>
      </c>
      <c r="J12" s="19">
        <f t="shared" si="2"/>
        <v>-2.2462643323382927E-3</v>
      </c>
      <c r="K12" s="19">
        <f t="shared" si="3"/>
        <v>-0.57307918539536118</v>
      </c>
      <c r="M12" s="17">
        <f t="shared" si="4"/>
        <v>-0.19871545942353275</v>
      </c>
      <c r="O12" s="25" t="s">
        <v>5</v>
      </c>
      <c r="P12" s="26"/>
      <c r="Q12" s="1" t="s">
        <v>2</v>
      </c>
      <c r="R12" s="1" t="s">
        <v>6</v>
      </c>
      <c r="S12" s="1" t="s">
        <v>7</v>
      </c>
      <c r="T12" s="1" t="s">
        <v>8</v>
      </c>
      <c r="U12" s="1" t="s">
        <v>9</v>
      </c>
      <c r="V12" s="2" t="s">
        <v>10</v>
      </c>
      <c r="W12" s="2" t="s">
        <v>11</v>
      </c>
    </row>
    <row r="13" spans="1:23" x14ac:dyDescent="0.45">
      <c r="A13" s="21">
        <v>12</v>
      </c>
      <c r="B13" s="23">
        <v>168.7</v>
      </c>
      <c r="C13" s="23">
        <v>67</v>
      </c>
      <c r="D13" s="23">
        <v>94.1</v>
      </c>
      <c r="E13" s="23">
        <v>87.9</v>
      </c>
      <c r="F13" s="20"/>
      <c r="G13" s="21">
        <v>12</v>
      </c>
      <c r="H13" s="19">
        <f t="shared" si="0"/>
        <v>-1.2277237681792403</v>
      </c>
      <c r="I13" s="19">
        <f t="shared" si="1"/>
        <v>-0.69903375002201251</v>
      </c>
      <c r="J13" s="19">
        <f t="shared" si="2"/>
        <v>-0.27179798421279611</v>
      </c>
      <c r="K13" s="19">
        <f t="shared" si="3"/>
        <v>-2.0103838947470614</v>
      </c>
      <c r="M13" s="17">
        <f t="shared" si="4"/>
        <v>-2.1044696985805551</v>
      </c>
      <c r="O13" s="25" t="s">
        <v>3</v>
      </c>
      <c r="P13" s="26"/>
      <c r="Q13" s="3">
        <v>0.5</v>
      </c>
      <c r="R13" s="19">
        <v>0.5</v>
      </c>
      <c r="S13" s="19">
        <v>0.5</v>
      </c>
      <c r="T13" s="19">
        <v>0.5</v>
      </c>
      <c r="U13" s="1"/>
      <c r="V13" s="3"/>
      <c r="W13" s="19"/>
    </row>
    <row r="14" spans="1:23" x14ac:dyDescent="0.45">
      <c r="A14" s="21">
        <v>13</v>
      </c>
      <c r="B14" s="23">
        <v>175</v>
      </c>
      <c r="C14" s="23">
        <v>69.3</v>
      </c>
      <c r="D14" s="23">
        <v>91.3</v>
      </c>
      <c r="E14" s="23">
        <v>95.6</v>
      </c>
      <c r="F14" s="20"/>
      <c r="G14" s="21">
        <v>13</v>
      </c>
      <c r="H14" s="19">
        <f t="shared" si="0"/>
        <v>0.44644500661063424</v>
      </c>
      <c r="I14" s="19">
        <f t="shared" si="1"/>
        <v>-0.24162902027787977</v>
      </c>
      <c r="J14" s="19">
        <f t="shared" si="2"/>
        <v>-0.90075199726719568</v>
      </c>
      <c r="K14" s="19">
        <f t="shared" si="3"/>
        <v>0.82737155704988719</v>
      </c>
      <c r="M14" s="17">
        <f t="shared" si="4"/>
        <v>6.5717773057722972E-2</v>
      </c>
      <c r="O14" s="27" t="s">
        <v>4</v>
      </c>
      <c r="P14" s="27"/>
      <c r="Q14" s="3"/>
      <c r="R14" s="3"/>
      <c r="S14" s="3"/>
      <c r="T14" s="3"/>
      <c r="U14" s="18"/>
      <c r="V14" s="3"/>
      <c r="W14" s="19"/>
    </row>
    <row r="15" spans="1:23" x14ac:dyDescent="0.45">
      <c r="A15" s="21">
        <v>14</v>
      </c>
      <c r="B15" s="23">
        <v>182.8</v>
      </c>
      <c r="C15" s="23">
        <v>63</v>
      </c>
      <c r="D15" s="23">
        <v>87.3</v>
      </c>
      <c r="E15" s="23">
        <v>100.1</v>
      </c>
      <c r="F15" s="20"/>
      <c r="G15" s="21">
        <v>14</v>
      </c>
      <c r="H15" s="19">
        <f t="shared" si="0"/>
        <v>2.5192253944457161</v>
      </c>
      <c r="I15" s="19">
        <f t="shared" si="1"/>
        <v>-1.4945202365335486</v>
      </c>
      <c r="J15" s="19">
        <f t="shared" si="2"/>
        <v>-1.7992577302020529</v>
      </c>
      <c r="K15" s="19">
        <f t="shared" si="3"/>
        <v>2.485800067840314</v>
      </c>
      <c r="M15" s="17">
        <f t="shared" si="4"/>
        <v>0.85562374777521433</v>
      </c>
    </row>
    <row r="16" spans="1:23" x14ac:dyDescent="0.45">
      <c r="A16" s="21">
        <v>15</v>
      </c>
      <c r="B16" s="23">
        <v>176.6</v>
      </c>
      <c r="C16" s="23">
        <v>68.7</v>
      </c>
      <c r="D16" s="23">
        <v>95.7</v>
      </c>
      <c r="E16" s="23">
        <v>93.8</v>
      </c>
      <c r="F16" s="20"/>
      <c r="G16" s="21">
        <v>15</v>
      </c>
      <c r="H16" s="19">
        <f t="shared" si="0"/>
        <v>0.87163072719218737</v>
      </c>
      <c r="I16" s="19">
        <f t="shared" si="1"/>
        <v>-0.36095199325460908</v>
      </c>
      <c r="J16" s="19">
        <f t="shared" si="2"/>
        <v>8.7604308961148722E-2</v>
      </c>
      <c r="K16" s="19">
        <f t="shared" si="3"/>
        <v>0.16400015273371749</v>
      </c>
      <c r="M16" s="17">
        <f t="shared" si="4"/>
        <v>0.3811415978162222</v>
      </c>
    </row>
    <row r="17" spans="1:13" x14ac:dyDescent="0.45">
      <c r="A17" s="21">
        <v>16</v>
      </c>
      <c r="B17" s="23">
        <v>175.6</v>
      </c>
      <c r="C17" s="23">
        <v>68.599999999999994</v>
      </c>
      <c r="D17" s="23">
        <v>93.2</v>
      </c>
      <c r="E17" s="23">
        <v>93</v>
      </c>
      <c r="F17" s="20"/>
      <c r="G17" s="21">
        <v>16</v>
      </c>
      <c r="H17" s="19">
        <f t="shared" si="0"/>
        <v>0.60588965182871568</v>
      </c>
      <c r="I17" s="19">
        <f t="shared" si="1"/>
        <v>-0.38083915541739916</v>
      </c>
      <c r="J17" s="19">
        <f t="shared" si="2"/>
        <v>-0.47396177412313711</v>
      </c>
      <c r="K17" s="19">
        <f t="shared" si="3"/>
        <v>-0.13083158251791291</v>
      </c>
      <c r="M17" s="17">
        <f t="shared" si="4"/>
        <v>-0.18987143011486673</v>
      </c>
    </row>
    <row r="18" spans="1:13" x14ac:dyDescent="0.45">
      <c r="A18" s="21">
        <v>17</v>
      </c>
      <c r="B18" s="23">
        <v>169.9</v>
      </c>
      <c r="C18" s="23">
        <v>70</v>
      </c>
      <c r="D18" s="23">
        <v>92.9</v>
      </c>
      <c r="E18" s="23">
        <v>91</v>
      </c>
      <c r="F18" s="20"/>
      <c r="G18" s="21">
        <v>17</v>
      </c>
      <c r="H18" s="19">
        <f t="shared" si="0"/>
        <v>-0.9088344777430698</v>
      </c>
      <c r="I18" s="19">
        <f t="shared" si="1"/>
        <v>-0.10241888513836039</v>
      </c>
      <c r="J18" s="19">
        <f t="shared" si="2"/>
        <v>-0.54134970409325078</v>
      </c>
      <c r="K18" s="19">
        <f t="shared" si="3"/>
        <v>-0.86791092064699149</v>
      </c>
      <c r="M18" s="17">
        <f t="shared" si="4"/>
        <v>-1.2102569938108361</v>
      </c>
    </row>
    <row r="19" spans="1:13" x14ac:dyDescent="0.45">
      <c r="A19" s="21">
        <v>18</v>
      </c>
      <c r="B19" s="23">
        <v>176</v>
      </c>
      <c r="C19" s="23">
        <v>66.400000000000006</v>
      </c>
      <c r="D19" s="23">
        <v>95.4</v>
      </c>
      <c r="E19" s="23">
        <v>94.4</v>
      </c>
      <c r="F19" s="20"/>
      <c r="G19" s="21">
        <v>18</v>
      </c>
      <c r="H19" s="19">
        <f t="shared" si="0"/>
        <v>0.71218608197410593</v>
      </c>
      <c r="I19" s="19">
        <f t="shared" si="1"/>
        <v>-0.81835672299874174</v>
      </c>
      <c r="J19" s="19">
        <f t="shared" si="2"/>
        <v>2.0216378991035056E-2</v>
      </c>
      <c r="K19" s="19">
        <f t="shared" si="3"/>
        <v>0.38512395417244422</v>
      </c>
      <c r="M19" s="17">
        <f t="shared" si="4"/>
        <v>0.14958484606942174</v>
      </c>
    </row>
    <row r="20" spans="1:13" x14ac:dyDescent="0.45">
      <c r="A20" s="21">
        <v>19</v>
      </c>
      <c r="B20" s="23">
        <v>174</v>
      </c>
      <c r="C20" s="23">
        <v>70.599999999999994</v>
      </c>
      <c r="D20" s="23">
        <v>96.3</v>
      </c>
      <c r="E20" s="23">
        <v>95</v>
      </c>
      <c r="F20" s="20"/>
      <c r="G20" s="21">
        <v>19</v>
      </c>
      <c r="H20" s="19">
        <f t="shared" si="0"/>
        <v>0.18070393124716255</v>
      </c>
      <c r="I20" s="19">
        <f t="shared" si="1"/>
        <v>1.69040878383689E-2</v>
      </c>
      <c r="J20" s="19">
        <f t="shared" si="2"/>
        <v>0.22238016890137605</v>
      </c>
      <c r="K20" s="19">
        <f t="shared" si="3"/>
        <v>0.60624775561116573</v>
      </c>
      <c r="M20" s="17">
        <f t="shared" si="4"/>
        <v>0.51311797179903662</v>
      </c>
    </row>
    <row r="21" spans="1:13" x14ac:dyDescent="0.45">
      <c r="A21" s="21">
        <v>20</v>
      </c>
      <c r="B21" s="23">
        <v>172.3</v>
      </c>
      <c r="C21" s="23">
        <v>63.6</v>
      </c>
      <c r="D21" s="23">
        <v>87.8</v>
      </c>
      <c r="E21" s="23">
        <v>94.4</v>
      </c>
      <c r="F21" s="20"/>
      <c r="G21" s="21">
        <v>20</v>
      </c>
      <c r="H21" s="19">
        <f t="shared" si="0"/>
        <v>-0.27105589687073628</v>
      </c>
      <c r="I21" s="19">
        <f t="shared" si="1"/>
        <v>-1.3751972635568179</v>
      </c>
      <c r="J21" s="19">
        <f t="shared" si="2"/>
        <v>-1.6869445135851957</v>
      </c>
      <c r="K21" s="19">
        <f t="shared" si="3"/>
        <v>0.38512395417244422</v>
      </c>
      <c r="M21" s="17">
        <f t="shared" si="4"/>
        <v>-1.4740368599201528</v>
      </c>
    </row>
    <row r="22" spans="1:13" x14ac:dyDescent="0.45">
      <c r="A22" s="9" t="s">
        <v>13</v>
      </c>
      <c r="B22" s="9">
        <f t="shared" ref="B22:E22" si="5">IF(AVERAGE(B2:B21)&lt;0.0000000001,0,AVERAGE(B2:B21))</f>
        <v>173.32</v>
      </c>
      <c r="C22" s="9">
        <f t="shared" si="5"/>
        <v>70.515000000000001</v>
      </c>
      <c r="D22" s="9">
        <f t="shared" si="5"/>
        <v>95.31</v>
      </c>
      <c r="E22" s="9">
        <f t="shared" si="5"/>
        <v>93.355000000000004</v>
      </c>
      <c r="F22" s="10"/>
      <c r="G22" s="9" t="s">
        <v>14</v>
      </c>
      <c r="H22" s="9">
        <f>IF(AVERAGE(H2:H21)&lt;0.0000000001,0,AVERAGE(H2:H21))</f>
        <v>0</v>
      </c>
      <c r="I22" s="9">
        <f t="shared" ref="I22:K22" si="6">IF(AVERAGE(I2:I21)&lt;0.0000000001,0,AVERAGE(I2:I21))</f>
        <v>0</v>
      </c>
      <c r="J22" s="9">
        <f t="shared" si="6"/>
        <v>0</v>
      </c>
      <c r="K22" s="9">
        <f t="shared" si="6"/>
        <v>0</v>
      </c>
      <c r="L22" s="11"/>
      <c r="M22" s="9">
        <f t="shared" ref="M22" si="7">IF(AVERAGE(M2:M21)&lt;0.0000000001,0,AVERAGE(M2:M21))</f>
        <v>0</v>
      </c>
    </row>
    <row r="23" spans="1:13" x14ac:dyDescent="0.45">
      <c r="A23" s="9" t="s">
        <v>15</v>
      </c>
      <c r="B23" s="12">
        <f t="shared" ref="B23:E23" si="8">STDEV(B2:B21)</f>
        <v>3.7630614636154149</v>
      </c>
      <c r="C23" s="12">
        <f t="shared" si="8"/>
        <v>5.0283695170502334</v>
      </c>
      <c r="D23" s="12">
        <f t="shared" si="8"/>
        <v>4.4518358129274223</v>
      </c>
      <c r="E23" s="12">
        <f t="shared" si="8"/>
        <v>2.7134121071370427</v>
      </c>
      <c r="F23" s="10"/>
      <c r="G23" s="9" t="s">
        <v>16</v>
      </c>
      <c r="H23" s="9">
        <f t="shared" ref="H23:K23" si="9">STDEV(H2:H21)</f>
        <v>0.99999999999999978</v>
      </c>
      <c r="I23" s="9">
        <f t="shared" si="9"/>
        <v>0.99999999999999989</v>
      </c>
      <c r="J23" s="9">
        <f t="shared" si="9"/>
        <v>1</v>
      </c>
      <c r="K23" s="9">
        <f t="shared" si="9"/>
        <v>1</v>
      </c>
      <c r="L23" s="11"/>
      <c r="M23" s="9">
        <f t="shared" ref="M23" si="10">STDEV(M2:M21)</f>
        <v>1.0546365522704706</v>
      </c>
    </row>
  </sheetData>
  <mergeCells count="4">
    <mergeCell ref="O7:P7"/>
    <mergeCell ref="O12:P12"/>
    <mergeCell ref="O13:P13"/>
    <mergeCell ref="O14:P14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2020-03-13T01:25:02Z</dcterms:created>
  <dcterms:modified xsi:type="dcterms:W3CDTF">2021-08-13T05:59:39Z</dcterms:modified>
</cp:coreProperties>
</file>