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_解答(ダウンロード用)\"/>
    </mc:Choice>
  </mc:AlternateContent>
  <xr:revisionPtr revIDLastSave="0" documentId="13_ncr:1_{771B833C-3E04-4559-A244-91728890DC3B}" xr6:coauthVersionLast="47" xr6:coauthVersionMax="47" xr10:uidLastSave="{00000000-0000-0000-0000-000000000000}"/>
  <bookViews>
    <workbookView xWindow="-108" yWindow="-108" windowWidth="19416" windowHeight="10560" activeTab="4" xr2:uid="{2CC9FA72-CC44-43FC-A789-FF74657BBDA8}"/>
  </bookViews>
  <sheets>
    <sheet name="データ表" sheetId="16" r:id="rId1"/>
    <sheet name="結果" sheetId="5" r:id="rId2"/>
    <sheet name="シミュレーション" sheetId="6" r:id="rId3"/>
    <sheet name="8水準としての別解" sheetId="15" r:id="rId4"/>
    <sheet name="8水準としてのデータ" sheetId="1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6" l="1"/>
  <c r="B35" i="16"/>
  <c r="A6" i="16"/>
  <c r="A7" i="16" s="1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C34" i="15"/>
  <c r="H13" i="5"/>
  <c r="G32" i="15"/>
  <c r="G31" i="15"/>
  <c r="F32" i="15"/>
  <c r="F31" i="15"/>
  <c r="D33" i="15"/>
  <c r="C33" i="15"/>
  <c r="E32" i="15"/>
  <c r="E31" i="15"/>
  <c r="G25" i="15"/>
  <c r="G24" i="15"/>
  <c r="G23" i="15"/>
  <c r="F25" i="15"/>
  <c r="F24" i="15"/>
  <c r="F23" i="15"/>
  <c r="E26" i="15"/>
  <c r="E25" i="15"/>
  <c r="E24" i="15"/>
  <c r="E23" i="15"/>
  <c r="D27" i="15"/>
  <c r="D25" i="15"/>
  <c r="C27" i="15"/>
  <c r="C25" i="15"/>
  <c r="J35" i="1"/>
  <c r="D34" i="15" l="1"/>
  <c r="E33" i="15"/>
  <c r="H35" i="1" l="1"/>
  <c r="G35" i="1"/>
  <c r="F6" i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B14" i="6"/>
  <c r="C14" i="6" s="1"/>
  <c r="D14" i="6" s="1"/>
  <c r="B5" i="6"/>
  <c r="C5" i="6" s="1"/>
  <c r="D5" i="6" s="1"/>
  <c r="B4" i="6"/>
  <c r="C4" i="6" s="1"/>
  <c r="D4" i="6" s="1"/>
  <c r="C3" i="6"/>
  <c r="D3" i="6" s="1"/>
  <c r="B15" i="6" l="1"/>
  <c r="C15" i="6" s="1"/>
  <c r="D15" i="6" s="1"/>
  <c r="B6" i="6"/>
  <c r="B7" i="6" l="1"/>
  <c r="C6" i="6"/>
  <c r="D6" i="6" s="1"/>
  <c r="C7" i="6" l="1"/>
  <c r="D7" i="6" s="1"/>
  <c r="B8" i="6"/>
  <c r="C8" i="6" l="1"/>
  <c r="D8" i="6" s="1"/>
  <c r="B9" i="6"/>
  <c r="C9" i="6" l="1"/>
  <c r="D9" i="6" s="1"/>
  <c r="B10" i="6"/>
  <c r="C35" i="1"/>
  <c r="B35" i="1"/>
  <c r="B11" i="6" l="1"/>
  <c r="C10" i="6"/>
  <c r="D10" i="6" s="1"/>
  <c r="H12" i="5"/>
  <c r="C11" i="6" l="1"/>
  <c r="D11" i="6" s="1"/>
  <c r="B12" i="6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C12" i="6" l="1"/>
  <c r="D12" i="6" s="1"/>
  <c r="B13" i="6"/>
  <c r="C13" i="6" s="1"/>
  <c r="D13" i="6" s="1"/>
</calcChain>
</file>

<file path=xl/sharedStrings.xml><?xml version="1.0" encoding="utf-8"?>
<sst xmlns="http://schemas.openxmlformats.org/spreadsheetml/2006/main" count="114" uniqueCount="79">
  <si>
    <t>日</t>
    <rPh sb="0" eb="1">
      <t>ヒ</t>
    </rPh>
    <phoneticPr fontId="1"/>
  </si>
  <si>
    <t>来客数(人)</t>
    <rPh sb="0" eb="2">
      <t>ライキャク</t>
    </rPh>
    <rPh sb="2" eb="3">
      <t>スウ</t>
    </rPh>
    <rPh sb="4" eb="5">
      <t>ニン</t>
    </rPh>
    <phoneticPr fontId="1"/>
  </si>
  <si>
    <t>売り上げ(万円/日)</t>
    <rPh sb="0" eb="1">
      <t>ウ</t>
    </rPh>
    <rPh sb="2" eb="3">
      <t>ア</t>
    </rPh>
    <rPh sb="5" eb="7">
      <t>マンエン</t>
    </rPh>
    <rPh sb="8" eb="9">
      <t>ニチ</t>
    </rPh>
    <phoneticPr fontId="1"/>
  </si>
  <si>
    <t xml:space="preserve">t </t>
  </si>
  <si>
    <r>
      <rPr>
        <sz val="11"/>
        <color theme="1"/>
        <rFont val="ＭＳ ゴシック"/>
        <family val="3"/>
        <charset val="128"/>
      </rPr>
      <t>概要</t>
    </r>
  </si>
  <si>
    <r>
      <rPr>
        <sz val="11"/>
        <color theme="1"/>
        <rFont val="ＭＳ ゴシック"/>
        <family val="3"/>
        <charset val="128"/>
      </rPr>
      <t>回帰統計</t>
    </r>
  </si>
  <si>
    <r>
      <rPr>
        <sz val="11"/>
        <color theme="1"/>
        <rFont val="ＭＳ ゴシック"/>
        <family val="3"/>
        <charset val="128"/>
      </rPr>
      <t>重相関</t>
    </r>
    <r>
      <rPr>
        <sz val="11"/>
        <color theme="1"/>
        <rFont val="Times New Roman"/>
        <family val="1"/>
      </rPr>
      <t xml:space="preserve"> R</t>
    </r>
  </si>
  <si>
    <r>
      <rPr>
        <sz val="11"/>
        <color theme="1"/>
        <rFont val="ＭＳ ゴシック"/>
        <family val="3"/>
        <charset val="128"/>
      </rPr>
      <t>重決定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</si>
  <si>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ゴシック"/>
        <family val="3"/>
        <charset val="128"/>
      </rPr>
      <t>補正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</si>
  <si>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ゴシック"/>
        <family val="3"/>
        <charset val="128"/>
      </rPr>
      <t>標準誤差</t>
    </r>
  </si>
  <si>
    <r>
      <rPr>
        <sz val="11"/>
        <color theme="1"/>
        <rFont val="ＭＳ ゴシック"/>
        <family val="3"/>
        <charset val="128"/>
      </rPr>
      <t>観測数</t>
    </r>
  </si>
  <si>
    <r>
      <rPr>
        <sz val="11"/>
        <color theme="1"/>
        <rFont val="ＭＳ ゴシック"/>
        <family val="3"/>
        <charset val="128"/>
      </rPr>
      <t>分散分析表</t>
    </r>
  </si>
  <si>
    <r>
      <rPr>
        <sz val="11"/>
        <color theme="1"/>
        <rFont val="ＭＳ ゴシック"/>
        <family val="3"/>
        <charset val="128"/>
      </rPr>
      <t>自由度</t>
    </r>
  </si>
  <si>
    <r>
      <rPr>
        <sz val="11"/>
        <color theme="1"/>
        <rFont val="ＭＳ ゴシック"/>
        <family val="3"/>
        <charset val="128"/>
      </rPr>
      <t>変動</t>
    </r>
  </si>
  <si>
    <r>
      <rPr>
        <sz val="11"/>
        <color theme="1"/>
        <rFont val="ＭＳ ゴシック"/>
        <family val="3"/>
        <charset val="128"/>
      </rPr>
      <t>分散</t>
    </r>
  </si>
  <si>
    <r>
      <rPr>
        <sz val="11"/>
        <color theme="1"/>
        <rFont val="ＭＳ ゴシック"/>
        <family val="3"/>
        <charset val="128"/>
      </rPr>
      <t>有意</t>
    </r>
    <r>
      <rPr>
        <sz val="11"/>
        <color theme="1"/>
        <rFont val="Times New Roman"/>
        <family val="1"/>
      </rPr>
      <t xml:space="preserve"> F</t>
    </r>
  </si>
  <si>
    <r>
      <rPr>
        <sz val="11"/>
        <color theme="1"/>
        <rFont val="ＭＳ ゴシック"/>
        <family val="3"/>
        <charset val="128"/>
      </rPr>
      <t>回帰</t>
    </r>
  </si>
  <si>
    <r>
      <rPr>
        <sz val="11"/>
        <color theme="1"/>
        <rFont val="ＭＳ ゴシック"/>
        <family val="3"/>
        <charset val="128"/>
      </rPr>
      <t>残差</t>
    </r>
  </si>
  <si>
    <r>
      <rPr>
        <sz val="11"/>
        <color theme="1"/>
        <rFont val="ＭＳ ゴシック"/>
        <family val="3"/>
        <charset val="128"/>
      </rPr>
      <t>合計</t>
    </r>
  </si>
  <si>
    <r>
      <rPr>
        <sz val="11"/>
        <color theme="1"/>
        <rFont val="ＭＳ ゴシック"/>
        <family val="3"/>
        <charset val="128"/>
      </rPr>
      <t>係数</t>
    </r>
  </si>
  <si>
    <r>
      <t>P-</t>
    </r>
    <r>
      <rPr>
        <sz val="11"/>
        <color theme="1"/>
        <rFont val="ＭＳ ゴシック"/>
        <family val="3"/>
        <charset val="128"/>
      </rPr>
      <t>値</t>
    </r>
  </si>
  <si>
    <r>
      <rPr>
        <sz val="11"/>
        <color theme="1"/>
        <rFont val="ＭＳ ゴシック"/>
        <family val="3"/>
        <charset val="128"/>
      </rPr>
      <t>下限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</si>
  <si>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ゴシック"/>
        <family val="3"/>
        <charset val="128"/>
      </rPr>
      <t>上限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</si>
  <si>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ゴシック"/>
        <family val="3"/>
        <charset val="128"/>
      </rPr>
      <t>切片</t>
    </r>
  </si>
  <si>
    <r>
      <rPr>
        <sz val="11"/>
        <color theme="1"/>
        <rFont val="ＭＳ ゴシック"/>
        <family val="3"/>
        <charset val="128"/>
      </rPr>
      <t>来客数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ゴシック"/>
        <family val="3"/>
        <charset val="128"/>
      </rPr>
      <t>人</t>
    </r>
    <r>
      <rPr>
        <sz val="11"/>
        <color theme="1"/>
        <rFont val="Times New Roman"/>
        <family val="1"/>
      </rPr>
      <t>)</t>
    </r>
  </si>
  <si>
    <r>
      <rPr>
        <sz val="11"/>
        <color theme="1"/>
        <rFont val="ＭＳ ゴシック"/>
        <family val="3"/>
        <charset val="128"/>
      </rPr>
      <t>残差出力</t>
    </r>
  </si>
  <si>
    <r>
      <rPr>
        <sz val="11"/>
        <color theme="1"/>
        <rFont val="ＭＳ ゴシック"/>
        <family val="3"/>
        <charset val="128"/>
      </rPr>
      <t>観測値</t>
    </r>
  </si>
  <si>
    <r>
      <rPr>
        <sz val="11"/>
        <color theme="1"/>
        <rFont val="ＭＳ ゴシック"/>
        <family val="3"/>
        <charset val="128"/>
      </rPr>
      <t>予測値</t>
    </r>
    <r>
      <rPr>
        <sz val="11"/>
        <color theme="1"/>
        <rFont val="Times New Roman"/>
        <family val="1"/>
      </rPr>
      <t xml:space="preserve">: </t>
    </r>
    <r>
      <rPr>
        <sz val="11"/>
        <color theme="1"/>
        <rFont val="ＭＳ ゴシック"/>
        <family val="3"/>
        <charset val="128"/>
      </rPr>
      <t>売り上げ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ゴシック"/>
        <family val="3"/>
        <charset val="128"/>
      </rPr>
      <t>万円</t>
    </r>
    <r>
      <rPr>
        <sz val="11"/>
        <color theme="1"/>
        <rFont val="Times New Roman"/>
        <family val="1"/>
      </rPr>
      <t>/</t>
    </r>
    <r>
      <rPr>
        <sz val="11"/>
        <color theme="1"/>
        <rFont val="ＭＳ ゴシック"/>
        <family val="3"/>
        <charset val="128"/>
      </rPr>
      <t>日</t>
    </r>
    <r>
      <rPr>
        <sz val="11"/>
        <color theme="1"/>
        <rFont val="Times New Roman"/>
        <family val="1"/>
      </rPr>
      <t>)</t>
    </r>
  </si>
  <si>
    <r>
      <rPr>
        <sz val="11"/>
        <color theme="1"/>
        <rFont val="ＭＳ ゴシック"/>
        <family val="3"/>
        <charset val="128"/>
      </rPr>
      <t>標準残差</t>
    </r>
  </si>
  <si>
    <r>
      <rPr>
        <sz val="6"/>
        <color theme="1"/>
        <rFont val="ＭＳ ゴシック"/>
        <family val="3"/>
        <charset val="128"/>
      </rPr>
      <t>観測された分散比</t>
    </r>
  </si>
  <si>
    <t>平均</t>
    <rPh sb="0" eb="2">
      <t>ヘイキン</t>
    </rPh>
    <phoneticPr fontId="1"/>
  </si>
  <si>
    <t>観測値№</t>
    <phoneticPr fontId="1"/>
  </si>
  <si>
    <t>合計</t>
  </si>
  <si>
    <t>A1</t>
  </si>
  <si>
    <t>A1</t>
    <phoneticPr fontId="1"/>
  </si>
  <si>
    <t>A2</t>
  </si>
  <si>
    <t>A2</t>
    <phoneticPr fontId="1"/>
  </si>
  <si>
    <t>A3</t>
    <phoneticPr fontId="1"/>
  </si>
  <si>
    <t>A4</t>
  </si>
  <si>
    <t>A4</t>
    <phoneticPr fontId="1"/>
  </si>
  <si>
    <t>A5</t>
  </si>
  <si>
    <t>A5</t>
    <phoneticPr fontId="1"/>
  </si>
  <si>
    <t>A6</t>
  </si>
  <si>
    <t>A6</t>
    <phoneticPr fontId="1"/>
  </si>
  <si>
    <t>A7</t>
  </si>
  <si>
    <t>A7</t>
    <phoneticPr fontId="1"/>
  </si>
  <si>
    <t>A8</t>
  </si>
  <si>
    <t>A8</t>
    <phoneticPr fontId="1"/>
  </si>
  <si>
    <t>A43</t>
  </si>
  <si>
    <t>A43</t>
    <phoneticPr fontId="1"/>
  </si>
  <si>
    <t>要因</t>
    <rPh sb="0" eb="2">
      <t>ヨウイン</t>
    </rPh>
    <phoneticPr fontId="1"/>
  </si>
  <si>
    <t>平方和</t>
    <rPh sb="0" eb="3">
      <t>ヘイホウワ</t>
    </rPh>
    <phoneticPr fontId="1"/>
  </si>
  <si>
    <r>
      <rPr>
        <sz val="11"/>
        <color theme="1"/>
        <rFont val="游ゴシック"/>
        <family val="2"/>
        <charset val="128"/>
      </rPr>
      <t>自由度</t>
    </r>
  </si>
  <si>
    <t>不偏分散</t>
    <rPh sb="0" eb="4">
      <t>フヘンブンサン</t>
    </rPh>
    <phoneticPr fontId="1"/>
  </si>
  <si>
    <r>
      <rPr>
        <i/>
        <sz val="11"/>
        <color theme="1"/>
        <rFont val="Times New Roman"/>
        <family val="1"/>
      </rPr>
      <t>F</t>
    </r>
    <r>
      <rPr>
        <vertAlign val="subscript"/>
        <sz val="8"/>
        <color theme="1"/>
        <rFont val="游ゴシック"/>
        <family val="3"/>
        <charset val="128"/>
      </rPr>
      <t>0</t>
    </r>
    <phoneticPr fontId="1"/>
  </si>
  <si>
    <r>
      <rPr>
        <i/>
        <sz val="11"/>
        <color theme="1"/>
        <rFont val="Times New Roman"/>
        <family val="1"/>
      </rPr>
      <t>F</t>
    </r>
    <r>
      <rPr>
        <sz val="11"/>
        <color theme="1"/>
        <rFont val="Times New Roman"/>
        <family val="1"/>
      </rPr>
      <t xml:space="preserve"> (0.05)</t>
    </r>
    <phoneticPr fontId="1"/>
  </si>
  <si>
    <t>(処理効果</t>
    <rPh sb="1" eb="5">
      <t>ショリコウカ</t>
    </rPh>
    <phoneticPr fontId="1"/>
  </si>
  <si>
    <t>)</t>
    <phoneticPr fontId="1"/>
  </si>
  <si>
    <t>回帰による効果</t>
    <rPh sb="0" eb="2">
      <t>カイキ</t>
    </rPh>
    <rPh sb="5" eb="7">
      <t>コウカ</t>
    </rPh>
    <phoneticPr fontId="1"/>
  </si>
  <si>
    <t>あてはまりの悪さ</t>
    <rPh sb="6" eb="7">
      <t>ワル</t>
    </rPh>
    <phoneticPr fontId="1"/>
  </si>
  <si>
    <t>誤差</t>
    <rPh sb="0" eb="2">
      <t>ゴサ</t>
    </rPh>
    <phoneticPr fontId="1"/>
  </si>
  <si>
    <r>
      <rPr>
        <sz val="11"/>
        <color theme="1"/>
        <rFont val="ＭＳ 明朝"/>
        <family val="1"/>
        <charset val="128"/>
      </rPr>
      <t>分散分析</t>
    </r>
    <r>
      <rPr>
        <sz val="11"/>
        <color theme="1"/>
        <rFont val="Times New Roman"/>
        <family val="1"/>
      </rPr>
      <t xml:space="preserve">: </t>
    </r>
    <r>
      <rPr>
        <sz val="11"/>
        <color theme="1"/>
        <rFont val="ＭＳ 明朝"/>
        <family val="1"/>
        <charset val="128"/>
      </rPr>
      <t>一元配置</t>
    </r>
  </si>
  <si>
    <r>
      <rPr>
        <sz val="11"/>
        <color theme="1"/>
        <rFont val="ＭＳ 明朝"/>
        <family val="1"/>
        <charset val="128"/>
      </rPr>
      <t>概要</t>
    </r>
  </si>
  <si>
    <r>
      <rPr>
        <sz val="11"/>
        <color theme="1"/>
        <rFont val="ＭＳ 明朝"/>
        <family val="1"/>
        <charset val="128"/>
      </rPr>
      <t>グループ</t>
    </r>
  </si>
  <si>
    <r>
      <rPr>
        <sz val="11"/>
        <color theme="1"/>
        <rFont val="ＭＳ 明朝"/>
        <family val="1"/>
        <charset val="128"/>
      </rPr>
      <t>データの個数</t>
    </r>
  </si>
  <si>
    <r>
      <rPr>
        <sz val="11"/>
        <color theme="1"/>
        <rFont val="ＭＳ 明朝"/>
        <family val="1"/>
        <charset val="128"/>
      </rPr>
      <t>合計</t>
    </r>
  </si>
  <si>
    <r>
      <rPr>
        <sz val="11"/>
        <color theme="1"/>
        <rFont val="ＭＳ 明朝"/>
        <family val="1"/>
        <charset val="128"/>
      </rPr>
      <t>平均</t>
    </r>
  </si>
  <si>
    <r>
      <rPr>
        <sz val="11"/>
        <color theme="1"/>
        <rFont val="ＭＳ 明朝"/>
        <family val="1"/>
        <charset val="128"/>
      </rPr>
      <t>分散</t>
    </r>
  </si>
  <si>
    <r>
      <rPr>
        <sz val="11"/>
        <color theme="1"/>
        <rFont val="ＭＳ 明朝"/>
        <family val="1"/>
        <charset val="128"/>
      </rPr>
      <t>分散分析表</t>
    </r>
  </si>
  <si>
    <r>
      <rPr>
        <sz val="11"/>
        <color theme="1"/>
        <rFont val="ＭＳ 明朝"/>
        <family val="1"/>
        <charset val="128"/>
      </rPr>
      <t>変動要因</t>
    </r>
  </si>
  <si>
    <r>
      <rPr>
        <sz val="11"/>
        <color theme="1"/>
        <rFont val="ＭＳ 明朝"/>
        <family val="1"/>
        <charset val="128"/>
      </rPr>
      <t>変動</t>
    </r>
  </si>
  <si>
    <r>
      <rPr>
        <sz val="11"/>
        <color theme="1"/>
        <rFont val="ＭＳ 明朝"/>
        <family val="1"/>
        <charset val="128"/>
      </rPr>
      <t>自由度</t>
    </r>
  </si>
  <si>
    <r>
      <t>P-</t>
    </r>
    <r>
      <rPr>
        <sz val="11"/>
        <color theme="1"/>
        <rFont val="ＭＳ 明朝"/>
        <family val="1"/>
        <charset val="128"/>
      </rPr>
      <t>値</t>
    </r>
  </si>
  <si>
    <r>
      <t xml:space="preserve">F </t>
    </r>
    <r>
      <rPr>
        <sz val="11"/>
        <color theme="1"/>
        <rFont val="ＭＳ 明朝"/>
        <family val="1"/>
        <charset val="128"/>
      </rPr>
      <t>境界値</t>
    </r>
  </si>
  <si>
    <r>
      <rPr>
        <sz val="11"/>
        <color theme="1"/>
        <rFont val="ＭＳ 明朝"/>
        <family val="1"/>
        <charset val="128"/>
      </rPr>
      <t>グループ間</t>
    </r>
  </si>
  <si>
    <r>
      <rPr>
        <sz val="11"/>
        <color theme="1"/>
        <rFont val="ＭＳ 明朝"/>
        <family val="1"/>
        <charset val="128"/>
      </rPr>
      <t>グループ内</t>
    </r>
  </si>
  <si>
    <r>
      <rPr>
        <i/>
        <sz val="9"/>
        <color theme="1"/>
        <rFont val="Times New Roman"/>
        <family val="1"/>
      </rPr>
      <t>t</t>
    </r>
    <r>
      <rPr>
        <sz val="9"/>
        <color theme="1"/>
        <rFont val="Times New Roman"/>
        <family val="1"/>
      </rPr>
      <t>(28;0.05)=</t>
    </r>
    <phoneticPr fontId="1"/>
  </si>
  <si>
    <r>
      <rPr>
        <sz val="6"/>
        <color theme="1"/>
        <rFont val="ＭＳ 明朝"/>
        <family val="1"/>
        <charset val="128"/>
      </rPr>
      <t>観測された分散比</t>
    </r>
  </si>
  <si>
    <t>F(0.05,1,28)=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</si>
</sst>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"/>
    <numFmt numFmtId="177" formatCode="0.0"/>
    <numFmt numFmtId="178" formatCode="0.000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Times New Roman"/>
      <family val="1"/>
    </font>
    <font>
      <sz val="11"/>
      <color theme="1"/>
      <name val="ＭＳ ゴシック"/>
      <family val="3"/>
      <charset val="128"/>
    </font>
    <font>
      <sz val="6"/>
      <color theme="1"/>
      <name val="Times New Roman"/>
      <family val="1"/>
    </font>
    <font>
      <sz val="6"/>
      <color theme="1"/>
      <name val="ＭＳ ゴシック"/>
      <family val="3"/>
      <charset val="128"/>
    </font>
    <font>
      <sz val="9"/>
      <color theme="1"/>
      <name val="Times New Roman"/>
      <family val="1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8"/>
      <color theme="1"/>
      <name val="Times New Roman"/>
      <family val="1"/>
    </font>
    <font>
      <i/>
      <sz val="11"/>
      <color theme="1"/>
      <name val="Times New Roman"/>
      <family val="1"/>
    </font>
    <font>
      <vertAlign val="subscript"/>
      <sz val="8"/>
      <color theme="1"/>
      <name val="游ゴシック"/>
      <family val="3"/>
      <charset val="128"/>
    </font>
    <font>
      <i/>
      <sz val="9"/>
      <color theme="1"/>
      <name val="Times New Roman"/>
      <family val="1"/>
    </font>
    <font>
      <sz val="6"/>
      <color theme="1"/>
      <name val="ＭＳ 明朝"/>
      <family val="1"/>
      <charset val="128"/>
    </font>
    <font>
      <sz val="8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3" xfId="0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2" fillId="0" borderId="2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0" fontId="2" fillId="0" borderId="8" xfId="0" applyFont="1" applyBorder="1">
      <alignment vertical="center"/>
    </xf>
    <xf numFmtId="0" fontId="2" fillId="0" borderId="10" xfId="0" applyFont="1" applyBorder="1">
      <alignment vertical="center"/>
    </xf>
    <xf numFmtId="0" fontId="14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200"/>
              <a:t>来客数</a:t>
            </a:r>
            <a:r>
              <a:rPr lang="en-US" altLang="ja-JP" sz="1200"/>
              <a:t>(</a:t>
            </a:r>
            <a:r>
              <a:rPr lang="ja-JP" altLang="en-US" sz="1200"/>
              <a:t>人</a:t>
            </a:r>
            <a:r>
              <a:rPr lang="en-US" altLang="ja-JP" sz="1200"/>
              <a:t>) </a:t>
            </a:r>
            <a:r>
              <a:rPr lang="ja-JP" altLang="en-US" sz="1200"/>
              <a:t>残差グラフ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'8水準としてのデータ'!$B$5:$B$34</c:f>
              <c:numCache>
                <c:formatCode>General</c:formatCode>
                <c:ptCount val="30"/>
                <c:pt idx="0">
                  <c:v>29</c:v>
                </c:pt>
                <c:pt idx="1">
                  <c:v>33</c:v>
                </c:pt>
                <c:pt idx="2">
                  <c:v>30</c:v>
                </c:pt>
                <c:pt idx="3">
                  <c:v>28</c:v>
                </c:pt>
                <c:pt idx="4">
                  <c:v>26</c:v>
                </c:pt>
                <c:pt idx="5">
                  <c:v>27</c:v>
                </c:pt>
                <c:pt idx="6">
                  <c:v>31</c:v>
                </c:pt>
                <c:pt idx="7">
                  <c:v>31</c:v>
                </c:pt>
                <c:pt idx="8">
                  <c:v>32</c:v>
                </c:pt>
                <c:pt idx="9">
                  <c:v>26</c:v>
                </c:pt>
                <c:pt idx="10">
                  <c:v>30</c:v>
                </c:pt>
                <c:pt idx="11">
                  <c:v>32</c:v>
                </c:pt>
                <c:pt idx="12">
                  <c:v>27</c:v>
                </c:pt>
                <c:pt idx="13">
                  <c:v>30</c:v>
                </c:pt>
                <c:pt idx="14">
                  <c:v>29</c:v>
                </c:pt>
                <c:pt idx="15">
                  <c:v>29</c:v>
                </c:pt>
                <c:pt idx="16">
                  <c:v>30</c:v>
                </c:pt>
                <c:pt idx="17">
                  <c:v>30</c:v>
                </c:pt>
                <c:pt idx="18">
                  <c:v>32</c:v>
                </c:pt>
                <c:pt idx="19">
                  <c:v>29</c:v>
                </c:pt>
                <c:pt idx="20">
                  <c:v>29</c:v>
                </c:pt>
                <c:pt idx="21">
                  <c:v>33</c:v>
                </c:pt>
                <c:pt idx="22">
                  <c:v>28</c:v>
                </c:pt>
                <c:pt idx="23">
                  <c:v>28</c:v>
                </c:pt>
                <c:pt idx="24">
                  <c:v>26</c:v>
                </c:pt>
                <c:pt idx="25">
                  <c:v>31</c:v>
                </c:pt>
                <c:pt idx="26">
                  <c:v>26</c:v>
                </c:pt>
                <c:pt idx="27">
                  <c:v>33</c:v>
                </c:pt>
                <c:pt idx="28">
                  <c:v>27</c:v>
                </c:pt>
                <c:pt idx="29">
                  <c:v>30</c:v>
                </c:pt>
              </c:numCache>
            </c:numRef>
          </c:xVal>
          <c:yVal>
            <c:numRef>
              <c:f>結果!$C$25:$C$54</c:f>
              <c:numCache>
                <c:formatCode>0.00</c:formatCode>
                <c:ptCount val="30"/>
                <c:pt idx="0">
                  <c:v>5.7471264367876529E-3</c:v>
                </c:pt>
                <c:pt idx="1">
                  <c:v>-0.38505747126436773</c:v>
                </c:pt>
                <c:pt idx="2">
                  <c:v>0.90804597701149703</c:v>
                </c:pt>
                <c:pt idx="3">
                  <c:v>2.1034482758620783</c:v>
                </c:pt>
                <c:pt idx="4">
                  <c:v>-2.7011494252873476</c:v>
                </c:pt>
                <c:pt idx="5">
                  <c:v>1.2011494252873618</c:v>
                </c:pt>
                <c:pt idx="6">
                  <c:v>-0.18965517241378649</c:v>
                </c:pt>
                <c:pt idx="7">
                  <c:v>0.81034482758621351</c:v>
                </c:pt>
                <c:pt idx="8">
                  <c:v>-2.2873563218390771</c:v>
                </c:pt>
                <c:pt idx="9">
                  <c:v>1.2988505747126524</c:v>
                </c:pt>
                <c:pt idx="10">
                  <c:v>-1.091954022988503</c:v>
                </c:pt>
                <c:pt idx="11">
                  <c:v>-1.2873563218390771</c:v>
                </c:pt>
                <c:pt idx="12">
                  <c:v>-0.79885057471263821</c:v>
                </c:pt>
                <c:pt idx="13">
                  <c:v>1.908045977011497</c:v>
                </c:pt>
                <c:pt idx="14">
                  <c:v>1.0057471264367877</c:v>
                </c:pt>
                <c:pt idx="15">
                  <c:v>2.0057471264367877</c:v>
                </c:pt>
                <c:pt idx="16">
                  <c:v>2.908045977011497</c:v>
                </c:pt>
                <c:pt idx="17">
                  <c:v>0.90804597701149703</c:v>
                </c:pt>
                <c:pt idx="18">
                  <c:v>0.71264367816092289</c:v>
                </c:pt>
                <c:pt idx="19">
                  <c:v>-2.9942528735632123</c:v>
                </c:pt>
                <c:pt idx="20">
                  <c:v>5.7471264367876529E-3</c:v>
                </c:pt>
                <c:pt idx="21">
                  <c:v>-1.3850574712643677</c:v>
                </c:pt>
                <c:pt idx="22">
                  <c:v>0.10344827586207828</c:v>
                </c:pt>
                <c:pt idx="23">
                  <c:v>-0.89655172413792172</c:v>
                </c:pt>
                <c:pt idx="24">
                  <c:v>0.29885057471265242</c:v>
                </c:pt>
                <c:pt idx="25">
                  <c:v>1.8103448275862135</c:v>
                </c:pt>
                <c:pt idx="26">
                  <c:v>-1.7011494252873476</c:v>
                </c:pt>
                <c:pt idx="27">
                  <c:v>0.61494252873563227</c:v>
                </c:pt>
                <c:pt idx="28">
                  <c:v>0.20114942528736179</c:v>
                </c:pt>
                <c:pt idx="29">
                  <c:v>-3.091954022988503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623-4A64-9076-4C5E02DE9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279791"/>
        <c:axId val="1612834255"/>
      </c:scatterChart>
      <c:valAx>
        <c:axId val="1623279791"/>
        <c:scaling>
          <c:orientation val="minMax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来客数</a:t>
                </a:r>
                <a:r>
                  <a:rPr lang="en-US" altLang="ja-JP"/>
                  <a:t>(</a:t>
                </a:r>
                <a:r>
                  <a:rPr lang="ja-JP" altLang="en-US"/>
                  <a:t>人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12834255"/>
        <c:crosses val="autoZero"/>
        <c:crossBetween val="midCat"/>
      </c:valAx>
      <c:valAx>
        <c:axId val="161283425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残差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23279791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来客数</a:t>
            </a:r>
            <a:r>
              <a:rPr lang="en-US" altLang="ja-JP"/>
              <a:t>(</a:t>
            </a:r>
            <a:r>
              <a:rPr lang="ja-JP" altLang="en-US"/>
              <a:t>人</a:t>
            </a:r>
            <a:r>
              <a:rPr lang="en-US" altLang="ja-JP"/>
              <a:t>)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売り上げ(万円/日)</c:v>
          </c:tx>
          <c:spPr>
            <a:ln w="19050">
              <a:noFill/>
            </a:ln>
          </c:spPr>
          <c:xVal>
            <c:numRef>
              <c:f>'8水準としてのデータ'!$B$5:$B$34</c:f>
              <c:numCache>
                <c:formatCode>General</c:formatCode>
                <c:ptCount val="30"/>
                <c:pt idx="0">
                  <c:v>29</c:v>
                </c:pt>
                <c:pt idx="1">
                  <c:v>33</c:v>
                </c:pt>
                <c:pt idx="2">
                  <c:v>30</c:v>
                </c:pt>
                <c:pt idx="3">
                  <c:v>28</c:v>
                </c:pt>
                <c:pt idx="4">
                  <c:v>26</c:v>
                </c:pt>
                <c:pt idx="5">
                  <c:v>27</c:v>
                </c:pt>
                <c:pt idx="6">
                  <c:v>31</c:v>
                </c:pt>
                <c:pt idx="7">
                  <c:v>31</c:v>
                </c:pt>
                <c:pt idx="8">
                  <c:v>32</c:v>
                </c:pt>
                <c:pt idx="9">
                  <c:v>26</c:v>
                </c:pt>
                <c:pt idx="10">
                  <c:v>30</c:v>
                </c:pt>
                <c:pt idx="11">
                  <c:v>32</c:v>
                </c:pt>
                <c:pt idx="12">
                  <c:v>27</c:v>
                </c:pt>
                <c:pt idx="13">
                  <c:v>30</c:v>
                </c:pt>
                <c:pt idx="14">
                  <c:v>29</c:v>
                </c:pt>
                <c:pt idx="15">
                  <c:v>29</c:v>
                </c:pt>
                <c:pt idx="16">
                  <c:v>30</c:v>
                </c:pt>
                <c:pt idx="17">
                  <c:v>30</c:v>
                </c:pt>
                <c:pt idx="18">
                  <c:v>32</c:v>
                </c:pt>
                <c:pt idx="19">
                  <c:v>29</c:v>
                </c:pt>
                <c:pt idx="20">
                  <c:v>29</c:v>
                </c:pt>
                <c:pt idx="21">
                  <c:v>33</c:v>
                </c:pt>
                <c:pt idx="22">
                  <c:v>28</c:v>
                </c:pt>
                <c:pt idx="23">
                  <c:v>28</c:v>
                </c:pt>
                <c:pt idx="24">
                  <c:v>26</c:v>
                </c:pt>
                <c:pt idx="25">
                  <c:v>31</c:v>
                </c:pt>
                <c:pt idx="26">
                  <c:v>26</c:v>
                </c:pt>
                <c:pt idx="27">
                  <c:v>33</c:v>
                </c:pt>
                <c:pt idx="28">
                  <c:v>27</c:v>
                </c:pt>
                <c:pt idx="29">
                  <c:v>30</c:v>
                </c:pt>
              </c:numCache>
            </c:numRef>
          </c:xVal>
          <c:yVal>
            <c:numRef>
              <c:f>'8水準としてのデータ'!$C$5:$C$34</c:f>
              <c:numCache>
                <c:formatCode>General</c:formatCode>
                <c:ptCount val="30"/>
                <c:pt idx="0">
                  <c:v>50</c:v>
                </c:pt>
                <c:pt idx="1">
                  <c:v>54</c:v>
                </c:pt>
                <c:pt idx="2">
                  <c:v>52</c:v>
                </c:pt>
                <c:pt idx="3">
                  <c:v>51</c:v>
                </c:pt>
                <c:pt idx="4">
                  <c:v>44</c:v>
                </c:pt>
                <c:pt idx="5">
                  <c:v>49</c:v>
                </c:pt>
                <c:pt idx="6">
                  <c:v>52</c:v>
                </c:pt>
                <c:pt idx="7">
                  <c:v>53</c:v>
                </c:pt>
                <c:pt idx="8">
                  <c:v>51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47</c:v>
                </c:pt>
                <c:pt idx="13">
                  <c:v>53</c:v>
                </c:pt>
                <c:pt idx="14">
                  <c:v>51</c:v>
                </c:pt>
                <c:pt idx="15">
                  <c:v>52</c:v>
                </c:pt>
                <c:pt idx="16">
                  <c:v>54</c:v>
                </c:pt>
                <c:pt idx="17">
                  <c:v>52</c:v>
                </c:pt>
                <c:pt idx="18">
                  <c:v>54</c:v>
                </c:pt>
                <c:pt idx="19">
                  <c:v>47</c:v>
                </c:pt>
                <c:pt idx="20">
                  <c:v>50</c:v>
                </c:pt>
                <c:pt idx="21">
                  <c:v>53</c:v>
                </c:pt>
                <c:pt idx="22">
                  <c:v>49</c:v>
                </c:pt>
                <c:pt idx="23">
                  <c:v>48</c:v>
                </c:pt>
                <c:pt idx="24">
                  <c:v>47</c:v>
                </c:pt>
                <c:pt idx="25">
                  <c:v>54</c:v>
                </c:pt>
                <c:pt idx="26">
                  <c:v>45</c:v>
                </c:pt>
                <c:pt idx="27">
                  <c:v>55</c:v>
                </c:pt>
                <c:pt idx="28">
                  <c:v>48</c:v>
                </c:pt>
                <c:pt idx="29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8A8-42BF-94AD-E0D85A3B4C3B}"/>
            </c:ext>
          </c:extLst>
        </c:ser>
        <c:ser>
          <c:idx val="1"/>
          <c:order val="1"/>
          <c:tx>
            <c:v>予測値: 売り上げ(万円/日)</c:v>
          </c:tx>
          <c:spPr>
            <a:ln w="19050">
              <a:noFill/>
            </a:ln>
          </c:spPr>
          <c:xVal>
            <c:numRef>
              <c:f>'8水準としてのデータ'!$B$5:$B$34</c:f>
              <c:numCache>
                <c:formatCode>General</c:formatCode>
                <c:ptCount val="30"/>
                <c:pt idx="0">
                  <c:v>29</c:v>
                </c:pt>
                <c:pt idx="1">
                  <c:v>33</c:v>
                </c:pt>
                <c:pt idx="2">
                  <c:v>30</c:v>
                </c:pt>
                <c:pt idx="3">
                  <c:v>28</c:v>
                </c:pt>
                <c:pt idx="4">
                  <c:v>26</c:v>
                </c:pt>
                <c:pt idx="5">
                  <c:v>27</c:v>
                </c:pt>
                <c:pt idx="6">
                  <c:v>31</c:v>
                </c:pt>
                <c:pt idx="7">
                  <c:v>31</c:v>
                </c:pt>
                <c:pt idx="8">
                  <c:v>32</c:v>
                </c:pt>
                <c:pt idx="9">
                  <c:v>26</c:v>
                </c:pt>
                <c:pt idx="10">
                  <c:v>30</c:v>
                </c:pt>
                <c:pt idx="11">
                  <c:v>32</c:v>
                </c:pt>
                <c:pt idx="12">
                  <c:v>27</c:v>
                </c:pt>
                <c:pt idx="13">
                  <c:v>30</c:v>
                </c:pt>
                <c:pt idx="14">
                  <c:v>29</c:v>
                </c:pt>
                <c:pt idx="15">
                  <c:v>29</c:v>
                </c:pt>
                <c:pt idx="16">
                  <c:v>30</c:v>
                </c:pt>
                <c:pt idx="17">
                  <c:v>30</c:v>
                </c:pt>
                <c:pt idx="18">
                  <c:v>32</c:v>
                </c:pt>
                <c:pt idx="19">
                  <c:v>29</c:v>
                </c:pt>
                <c:pt idx="20">
                  <c:v>29</c:v>
                </c:pt>
                <c:pt idx="21">
                  <c:v>33</c:v>
                </c:pt>
                <c:pt idx="22">
                  <c:v>28</c:v>
                </c:pt>
                <c:pt idx="23">
                  <c:v>28</c:v>
                </c:pt>
                <c:pt idx="24">
                  <c:v>26</c:v>
                </c:pt>
                <c:pt idx="25">
                  <c:v>31</c:v>
                </c:pt>
                <c:pt idx="26">
                  <c:v>26</c:v>
                </c:pt>
                <c:pt idx="27">
                  <c:v>33</c:v>
                </c:pt>
                <c:pt idx="28">
                  <c:v>27</c:v>
                </c:pt>
                <c:pt idx="29">
                  <c:v>30</c:v>
                </c:pt>
              </c:numCache>
            </c:numRef>
          </c:xVal>
          <c:yVal>
            <c:numRef>
              <c:f>結果!$B$25:$B$54</c:f>
              <c:numCache>
                <c:formatCode>0.00</c:formatCode>
                <c:ptCount val="30"/>
                <c:pt idx="0">
                  <c:v>49.994252873563212</c:v>
                </c:pt>
                <c:pt idx="1">
                  <c:v>54.385057471264368</c:v>
                </c:pt>
                <c:pt idx="2">
                  <c:v>51.091954022988503</c:v>
                </c:pt>
                <c:pt idx="3">
                  <c:v>48.896551724137922</c:v>
                </c:pt>
                <c:pt idx="4">
                  <c:v>46.701149425287348</c:v>
                </c:pt>
                <c:pt idx="5">
                  <c:v>47.798850574712638</c:v>
                </c:pt>
                <c:pt idx="6">
                  <c:v>52.189655172413786</c:v>
                </c:pt>
                <c:pt idx="7">
                  <c:v>52.189655172413786</c:v>
                </c:pt>
                <c:pt idx="8">
                  <c:v>53.287356321839077</c:v>
                </c:pt>
                <c:pt idx="9">
                  <c:v>46.701149425287348</c:v>
                </c:pt>
                <c:pt idx="10">
                  <c:v>51.091954022988503</c:v>
                </c:pt>
                <c:pt idx="11">
                  <c:v>53.287356321839077</c:v>
                </c:pt>
                <c:pt idx="12">
                  <c:v>47.798850574712638</c:v>
                </c:pt>
                <c:pt idx="13">
                  <c:v>51.091954022988503</c:v>
                </c:pt>
                <c:pt idx="14">
                  <c:v>49.994252873563212</c:v>
                </c:pt>
                <c:pt idx="15">
                  <c:v>49.994252873563212</c:v>
                </c:pt>
                <c:pt idx="16">
                  <c:v>51.091954022988503</c:v>
                </c:pt>
                <c:pt idx="17">
                  <c:v>51.091954022988503</c:v>
                </c:pt>
                <c:pt idx="18">
                  <c:v>53.287356321839077</c:v>
                </c:pt>
                <c:pt idx="19">
                  <c:v>49.994252873563212</c:v>
                </c:pt>
                <c:pt idx="20">
                  <c:v>49.994252873563212</c:v>
                </c:pt>
                <c:pt idx="21">
                  <c:v>54.385057471264368</c:v>
                </c:pt>
                <c:pt idx="22">
                  <c:v>48.896551724137922</c:v>
                </c:pt>
                <c:pt idx="23">
                  <c:v>48.896551724137922</c:v>
                </c:pt>
                <c:pt idx="24">
                  <c:v>46.701149425287348</c:v>
                </c:pt>
                <c:pt idx="25">
                  <c:v>52.189655172413786</c:v>
                </c:pt>
                <c:pt idx="26">
                  <c:v>46.701149425287348</c:v>
                </c:pt>
                <c:pt idx="27">
                  <c:v>54.385057471264368</c:v>
                </c:pt>
                <c:pt idx="28">
                  <c:v>47.798850574712638</c:v>
                </c:pt>
                <c:pt idx="29">
                  <c:v>51.091954022988503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8A8-42BF-94AD-E0D85A3B4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298191"/>
        <c:axId val="1612869199"/>
      </c:scatterChart>
      <c:valAx>
        <c:axId val="162329819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来客数</a:t>
                </a:r>
                <a:r>
                  <a:rPr lang="en-US" altLang="ja-JP"/>
                  <a:t>(</a:t>
                </a:r>
                <a:r>
                  <a:rPr lang="ja-JP" altLang="en-US"/>
                  <a:t>人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12869199"/>
        <c:crosses val="autoZero"/>
        <c:crossBetween val="midCat"/>
      </c:valAx>
      <c:valAx>
        <c:axId val="161286919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売り上げ</a:t>
                </a:r>
                <a:r>
                  <a:rPr lang="en-US" altLang="ja-JP"/>
                  <a:t>(</a:t>
                </a:r>
                <a:r>
                  <a:rPr lang="ja-JP" altLang="en-US"/>
                  <a:t>万円</a:t>
                </a:r>
                <a:r>
                  <a:rPr lang="en-US" altLang="ja-JP"/>
                  <a:t>/</a:t>
                </a:r>
                <a:r>
                  <a:rPr lang="ja-JP" altLang="en-US"/>
                  <a:t>日</a:t>
                </a:r>
                <a:r>
                  <a:rPr lang="en-US" altLang="ja-JP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23298191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'8水準としてのデータ'!$J$4</c:f>
              <c:strCache>
                <c:ptCount val="1"/>
                <c:pt idx="0">
                  <c:v>売り上げ(万円/日)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063429571303587E-3"/>
                  <c:y val="0.365441090696996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'8水準としてのデータ'!$I$5:$I$34</c:f>
              <c:numCache>
                <c:formatCode>General</c:formatCode>
                <c:ptCount val="30"/>
                <c:pt idx="0">
                  <c:v>26</c:v>
                </c:pt>
                <c:pt idx="1">
                  <c:v>26</c:v>
                </c:pt>
                <c:pt idx="2">
                  <c:v>26</c:v>
                </c:pt>
                <c:pt idx="3">
                  <c:v>26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28</c:v>
                </c:pt>
                <c:pt idx="8">
                  <c:v>28</c:v>
                </c:pt>
                <c:pt idx="9">
                  <c:v>28</c:v>
                </c:pt>
                <c:pt idx="10">
                  <c:v>29</c:v>
                </c:pt>
                <c:pt idx="11">
                  <c:v>29</c:v>
                </c:pt>
                <c:pt idx="12">
                  <c:v>29</c:v>
                </c:pt>
                <c:pt idx="13">
                  <c:v>29</c:v>
                </c:pt>
                <c:pt idx="14">
                  <c:v>29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31</c:v>
                </c:pt>
                <c:pt idx="24">
                  <c:v>32</c:v>
                </c:pt>
                <c:pt idx="25">
                  <c:v>32</c:v>
                </c:pt>
                <c:pt idx="26">
                  <c:v>32</c:v>
                </c:pt>
                <c:pt idx="27">
                  <c:v>33</c:v>
                </c:pt>
                <c:pt idx="28">
                  <c:v>33</c:v>
                </c:pt>
                <c:pt idx="29">
                  <c:v>33</c:v>
                </c:pt>
              </c:numCache>
            </c:numRef>
          </c:xVal>
          <c:yVal>
            <c:numRef>
              <c:f>'8水準としてのデータ'!$J$5:$J$34</c:f>
              <c:numCache>
                <c:formatCode>General</c:formatCode>
                <c:ptCount val="30"/>
                <c:pt idx="0">
                  <c:v>44</c:v>
                </c:pt>
                <c:pt idx="1">
                  <c:v>48</c:v>
                </c:pt>
                <c:pt idx="2">
                  <c:v>47</c:v>
                </c:pt>
                <c:pt idx="3">
                  <c:v>45</c:v>
                </c:pt>
                <c:pt idx="4">
                  <c:v>49</c:v>
                </c:pt>
                <c:pt idx="5">
                  <c:v>47</c:v>
                </c:pt>
                <c:pt idx="6">
                  <c:v>48</c:v>
                </c:pt>
                <c:pt idx="7">
                  <c:v>51</c:v>
                </c:pt>
                <c:pt idx="8">
                  <c:v>49</c:v>
                </c:pt>
                <c:pt idx="9">
                  <c:v>48</c:v>
                </c:pt>
                <c:pt idx="10">
                  <c:v>50</c:v>
                </c:pt>
                <c:pt idx="11">
                  <c:v>51</c:v>
                </c:pt>
                <c:pt idx="12">
                  <c:v>52</c:v>
                </c:pt>
                <c:pt idx="13">
                  <c:v>47</c:v>
                </c:pt>
                <c:pt idx="14">
                  <c:v>50</c:v>
                </c:pt>
                <c:pt idx="15">
                  <c:v>52</c:v>
                </c:pt>
                <c:pt idx="16">
                  <c:v>52</c:v>
                </c:pt>
                <c:pt idx="17">
                  <c:v>50</c:v>
                </c:pt>
                <c:pt idx="18">
                  <c:v>53</c:v>
                </c:pt>
                <c:pt idx="19">
                  <c:v>54</c:v>
                </c:pt>
                <c:pt idx="20">
                  <c:v>48</c:v>
                </c:pt>
                <c:pt idx="21">
                  <c:v>52</c:v>
                </c:pt>
                <c:pt idx="22">
                  <c:v>53</c:v>
                </c:pt>
                <c:pt idx="23">
                  <c:v>54</c:v>
                </c:pt>
                <c:pt idx="24">
                  <c:v>51</c:v>
                </c:pt>
                <c:pt idx="25">
                  <c:v>52</c:v>
                </c:pt>
                <c:pt idx="26">
                  <c:v>54</c:v>
                </c:pt>
                <c:pt idx="27">
                  <c:v>54</c:v>
                </c:pt>
                <c:pt idx="28">
                  <c:v>53</c:v>
                </c:pt>
                <c:pt idx="29">
                  <c:v>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86-40CA-A96D-E491E1FEE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0738287"/>
        <c:axId val="1180735791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'8水準としてのデータ'!$J$4</c15:sqref>
                        </c15:formulaRef>
                      </c:ext>
                    </c:extLst>
                    <c:strCache>
                      <c:ptCount val="1"/>
                      <c:pt idx="0">
                        <c:v>売り上げ(万円/日)</c:v>
                      </c:pt>
                    </c:strCache>
                  </c:strRef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'8水準としてのデータ'!$H$5:$H$34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44</c:v>
                      </c:pt>
                      <c:pt idx="1">
                        <c:v>48</c:v>
                      </c:pt>
                      <c:pt idx="2">
                        <c:v>47</c:v>
                      </c:pt>
                      <c:pt idx="3">
                        <c:v>45</c:v>
                      </c:pt>
                      <c:pt idx="4">
                        <c:v>49</c:v>
                      </c:pt>
                      <c:pt idx="5">
                        <c:v>47</c:v>
                      </c:pt>
                      <c:pt idx="6">
                        <c:v>48</c:v>
                      </c:pt>
                      <c:pt idx="7">
                        <c:v>51</c:v>
                      </c:pt>
                      <c:pt idx="8">
                        <c:v>49</c:v>
                      </c:pt>
                      <c:pt idx="9">
                        <c:v>48</c:v>
                      </c:pt>
                      <c:pt idx="10">
                        <c:v>50</c:v>
                      </c:pt>
                      <c:pt idx="11">
                        <c:v>51</c:v>
                      </c:pt>
                      <c:pt idx="12">
                        <c:v>52</c:v>
                      </c:pt>
                      <c:pt idx="13">
                        <c:v>47</c:v>
                      </c:pt>
                      <c:pt idx="14">
                        <c:v>50</c:v>
                      </c:pt>
                      <c:pt idx="15">
                        <c:v>52</c:v>
                      </c:pt>
                      <c:pt idx="16">
                        <c:v>52</c:v>
                      </c:pt>
                      <c:pt idx="17">
                        <c:v>50</c:v>
                      </c:pt>
                      <c:pt idx="18">
                        <c:v>53</c:v>
                      </c:pt>
                      <c:pt idx="19">
                        <c:v>54</c:v>
                      </c:pt>
                      <c:pt idx="20">
                        <c:v>48</c:v>
                      </c:pt>
                      <c:pt idx="21">
                        <c:v>52</c:v>
                      </c:pt>
                      <c:pt idx="22">
                        <c:v>53</c:v>
                      </c:pt>
                      <c:pt idx="23">
                        <c:v>54</c:v>
                      </c:pt>
                      <c:pt idx="24">
                        <c:v>51</c:v>
                      </c:pt>
                      <c:pt idx="25">
                        <c:v>52</c:v>
                      </c:pt>
                      <c:pt idx="26">
                        <c:v>54</c:v>
                      </c:pt>
                      <c:pt idx="27">
                        <c:v>54</c:v>
                      </c:pt>
                      <c:pt idx="28">
                        <c:v>53</c:v>
                      </c:pt>
                      <c:pt idx="29">
                        <c:v>55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'8水準としてのデータ'!$J$5:$J$34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44</c:v>
                      </c:pt>
                      <c:pt idx="1">
                        <c:v>48</c:v>
                      </c:pt>
                      <c:pt idx="2">
                        <c:v>47</c:v>
                      </c:pt>
                      <c:pt idx="3">
                        <c:v>45</c:v>
                      </c:pt>
                      <c:pt idx="4">
                        <c:v>49</c:v>
                      </c:pt>
                      <c:pt idx="5">
                        <c:v>47</c:v>
                      </c:pt>
                      <c:pt idx="6">
                        <c:v>48</c:v>
                      </c:pt>
                      <c:pt idx="7">
                        <c:v>51</c:v>
                      </c:pt>
                      <c:pt idx="8">
                        <c:v>49</c:v>
                      </c:pt>
                      <c:pt idx="9">
                        <c:v>48</c:v>
                      </c:pt>
                      <c:pt idx="10">
                        <c:v>50</c:v>
                      </c:pt>
                      <c:pt idx="11">
                        <c:v>51</c:v>
                      </c:pt>
                      <c:pt idx="12">
                        <c:v>52</c:v>
                      </c:pt>
                      <c:pt idx="13">
                        <c:v>47</c:v>
                      </c:pt>
                      <c:pt idx="14">
                        <c:v>50</c:v>
                      </c:pt>
                      <c:pt idx="15">
                        <c:v>52</c:v>
                      </c:pt>
                      <c:pt idx="16">
                        <c:v>52</c:v>
                      </c:pt>
                      <c:pt idx="17">
                        <c:v>50</c:v>
                      </c:pt>
                      <c:pt idx="18">
                        <c:v>53</c:v>
                      </c:pt>
                      <c:pt idx="19">
                        <c:v>54</c:v>
                      </c:pt>
                      <c:pt idx="20">
                        <c:v>48</c:v>
                      </c:pt>
                      <c:pt idx="21">
                        <c:v>52</c:v>
                      </c:pt>
                      <c:pt idx="22">
                        <c:v>53</c:v>
                      </c:pt>
                      <c:pt idx="23">
                        <c:v>54</c:v>
                      </c:pt>
                      <c:pt idx="24">
                        <c:v>51</c:v>
                      </c:pt>
                      <c:pt idx="25">
                        <c:v>52</c:v>
                      </c:pt>
                      <c:pt idx="26">
                        <c:v>54</c:v>
                      </c:pt>
                      <c:pt idx="27">
                        <c:v>54</c:v>
                      </c:pt>
                      <c:pt idx="28">
                        <c:v>53</c:v>
                      </c:pt>
                      <c:pt idx="29">
                        <c:v>55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5486-40CA-A96D-E491E1FEE0F4}"/>
                  </c:ext>
                </c:extLst>
              </c15:ser>
            </c15:filteredScatterSeries>
          </c:ext>
        </c:extLst>
      </c:scatterChart>
      <c:valAx>
        <c:axId val="1180738287"/>
        <c:scaling>
          <c:orientation val="minMax"/>
          <c:max val="34"/>
          <c:min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80735791"/>
        <c:crosses val="autoZero"/>
        <c:crossBetween val="midCat"/>
      </c:valAx>
      <c:valAx>
        <c:axId val="1180735791"/>
        <c:scaling>
          <c:orientation val="minMax"/>
          <c:min val="4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807382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701040</xdr:colOff>
      <xdr:row>1</xdr:row>
      <xdr:rowOff>121920</xdr:rowOff>
    </xdr:from>
    <xdr:to>
      <xdr:col>7</xdr:col>
      <xdr:colOff>182880</xdr:colOff>
      <xdr:row>9</xdr:row>
      <xdr:rowOff>167640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327660</xdr:colOff>
      <xdr:row>13</xdr:row>
      <xdr:rowOff>30480</xdr:rowOff>
    </xdr:from>
    <xdr:to>
      <xdr:col>16</xdr:col>
      <xdr:colOff>327661</xdr:colOff>
      <xdr:row>23</xdr:row>
      <xdr:rowOff>22860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17</xdr:row>
      <xdr:rowOff>141514</xdr:rowOff>
    </xdr:from>
    <xdr:to>
      <xdr:col>18</xdr:col>
      <xdr:colOff>522514</xdr:colOff>
      <xdr:row>29</xdr:row>
      <xdr:rowOff>141514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395C3-97A3-42FE-8913-80BAEF43A939}">
  <dimension ref="A4:C35"/>
  <sheetViews>
    <sheetView workbookViewId="0">
      <selection activeCell="I12" sqref="I12"/>
    </sheetView>
  </sheetViews>
  <sheetFormatPr defaultRowHeight="18" x14ac:dyDescent="0.45"/>
  <cols>
    <col min="3" max="3" width="13.59765625" customWidth="1"/>
  </cols>
  <sheetData>
    <row r="4" spans="1:3" x14ac:dyDescent="0.45">
      <c r="A4" s="41" t="s">
        <v>0</v>
      </c>
      <c r="B4" s="41" t="s">
        <v>1</v>
      </c>
      <c r="C4" s="41" t="s">
        <v>2</v>
      </c>
    </row>
    <row r="5" spans="1:3" x14ac:dyDescent="0.45">
      <c r="A5" s="2">
        <v>1</v>
      </c>
      <c r="B5" s="2">
        <v>29</v>
      </c>
      <c r="C5" s="2">
        <v>50</v>
      </c>
    </row>
    <row r="6" spans="1:3" x14ac:dyDescent="0.45">
      <c r="A6" s="2">
        <f>A5+1</f>
        <v>2</v>
      </c>
      <c r="B6" s="2">
        <v>33</v>
      </c>
      <c r="C6" s="2">
        <v>54</v>
      </c>
    </row>
    <row r="7" spans="1:3" x14ac:dyDescent="0.45">
      <c r="A7" s="2">
        <f t="shared" ref="A7:A34" si="0">A6+1</f>
        <v>3</v>
      </c>
      <c r="B7" s="2">
        <v>30</v>
      </c>
      <c r="C7" s="2">
        <v>52</v>
      </c>
    </row>
    <row r="8" spans="1:3" x14ac:dyDescent="0.45">
      <c r="A8" s="2">
        <f t="shared" si="0"/>
        <v>4</v>
      </c>
      <c r="B8" s="2">
        <v>28</v>
      </c>
      <c r="C8" s="2">
        <v>51</v>
      </c>
    </row>
    <row r="9" spans="1:3" x14ac:dyDescent="0.45">
      <c r="A9" s="2">
        <f t="shared" si="0"/>
        <v>5</v>
      </c>
      <c r="B9" s="2">
        <v>26</v>
      </c>
      <c r="C9" s="2">
        <v>44</v>
      </c>
    </row>
    <row r="10" spans="1:3" x14ac:dyDescent="0.45">
      <c r="A10" s="2">
        <f t="shared" si="0"/>
        <v>6</v>
      </c>
      <c r="B10" s="2">
        <v>27</v>
      </c>
      <c r="C10" s="2">
        <v>49</v>
      </c>
    </row>
    <row r="11" spans="1:3" x14ac:dyDescent="0.45">
      <c r="A11" s="2">
        <f t="shared" si="0"/>
        <v>7</v>
      </c>
      <c r="B11" s="2">
        <v>31</v>
      </c>
      <c r="C11" s="2">
        <v>52</v>
      </c>
    </row>
    <row r="12" spans="1:3" x14ac:dyDescent="0.45">
      <c r="A12" s="2">
        <f t="shared" si="0"/>
        <v>8</v>
      </c>
      <c r="B12" s="2">
        <v>31</v>
      </c>
      <c r="C12" s="2">
        <v>53</v>
      </c>
    </row>
    <row r="13" spans="1:3" x14ac:dyDescent="0.45">
      <c r="A13" s="2">
        <f t="shared" si="0"/>
        <v>9</v>
      </c>
      <c r="B13" s="2">
        <v>32</v>
      </c>
      <c r="C13" s="2">
        <v>51</v>
      </c>
    </row>
    <row r="14" spans="1:3" x14ac:dyDescent="0.45">
      <c r="A14" s="2">
        <f t="shared" si="0"/>
        <v>10</v>
      </c>
      <c r="B14" s="2">
        <v>26</v>
      </c>
      <c r="C14" s="2">
        <v>48</v>
      </c>
    </row>
    <row r="15" spans="1:3" x14ac:dyDescent="0.45">
      <c r="A15" s="2">
        <f t="shared" si="0"/>
        <v>11</v>
      </c>
      <c r="B15" s="2">
        <v>30</v>
      </c>
      <c r="C15" s="2">
        <v>50</v>
      </c>
    </row>
    <row r="16" spans="1:3" x14ac:dyDescent="0.45">
      <c r="A16" s="2">
        <f t="shared" si="0"/>
        <v>12</v>
      </c>
      <c r="B16" s="2">
        <v>32</v>
      </c>
      <c r="C16" s="2">
        <v>52</v>
      </c>
    </row>
    <row r="17" spans="1:3" x14ac:dyDescent="0.45">
      <c r="A17" s="2">
        <f t="shared" si="0"/>
        <v>13</v>
      </c>
      <c r="B17" s="2">
        <v>27</v>
      </c>
      <c r="C17" s="2">
        <v>47</v>
      </c>
    </row>
    <row r="18" spans="1:3" x14ac:dyDescent="0.45">
      <c r="A18" s="2">
        <f t="shared" si="0"/>
        <v>14</v>
      </c>
      <c r="B18" s="2">
        <v>30</v>
      </c>
      <c r="C18" s="2">
        <v>53</v>
      </c>
    </row>
    <row r="19" spans="1:3" x14ac:dyDescent="0.45">
      <c r="A19" s="2">
        <f t="shared" si="0"/>
        <v>15</v>
      </c>
      <c r="B19" s="2">
        <v>29</v>
      </c>
      <c r="C19" s="2">
        <v>51</v>
      </c>
    </row>
    <row r="20" spans="1:3" x14ac:dyDescent="0.45">
      <c r="A20" s="2">
        <f t="shared" si="0"/>
        <v>16</v>
      </c>
      <c r="B20" s="2">
        <v>29</v>
      </c>
      <c r="C20" s="2">
        <v>52</v>
      </c>
    </row>
    <row r="21" spans="1:3" x14ac:dyDescent="0.45">
      <c r="A21" s="2">
        <f t="shared" si="0"/>
        <v>17</v>
      </c>
      <c r="B21" s="2">
        <v>30</v>
      </c>
      <c r="C21" s="2">
        <v>54</v>
      </c>
    </row>
    <row r="22" spans="1:3" x14ac:dyDescent="0.45">
      <c r="A22" s="2">
        <f t="shared" si="0"/>
        <v>18</v>
      </c>
      <c r="B22" s="2">
        <v>30</v>
      </c>
      <c r="C22" s="2">
        <v>52</v>
      </c>
    </row>
    <row r="23" spans="1:3" x14ac:dyDescent="0.45">
      <c r="A23" s="2">
        <f t="shared" si="0"/>
        <v>19</v>
      </c>
      <c r="B23" s="2">
        <v>32</v>
      </c>
      <c r="C23" s="2">
        <v>54</v>
      </c>
    </row>
    <row r="24" spans="1:3" x14ac:dyDescent="0.45">
      <c r="A24" s="2">
        <f t="shared" si="0"/>
        <v>20</v>
      </c>
      <c r="B24" s="2">
        <v>29</v>
      </c>
      <c r="C24" s="2">
        <v>47</v>
      </c>
    </row>
    <row r="25" spans="1:3" x14ac:dyDescent="0.45">
      <c r="A25" s="2">
        <f t="shared" si="0"/>
        <v>21</v>
      </c>
      <c r="B25" s="2">
        <v>29</v>
      </c>
      <c r="C25" s="2">
        <v>50</v>
      </c>
    </row>
    <row r="26" spans="1:3" x14ac:dyDescent="0.45">
      <c r="A26" s="2">
        <f t="shared" si="0"/>
        <v>22</v>
      </c>
      <c r="B26" s="2">
        <v>33</v>
      </c>
      <c r="C26" s="2">
        <v>53</v>
      </c>
    </row>
    <row r="27" spans="1:3" x14ac:dyDescent="0.45">
      <c r="A27" s="2">
        <f t="shared" si="0"/>
        <v>23</v>
      </c>
      <c r="B27" s="2">
        <v>28</v>
      </c>
      <c r="C27" s="2">
        <v>49</v>
      </c>
    </row>
    <row r="28" spans="1:3" x14ac:dyDescent="0.45">
      <c r="A28" s="2">
        <f t="shared" si="0"/>
        <v>24</v>
      </c>
      <c r="B28" s="2">
        <v>28</v>
      </c>
      <c r="C28" s="2">
        <v>48</v>
      </c>
    </row>
    <row r="29" spans="1:3" x14ac:dyDescent="0.45">
      <c r="A29" s="2">
        <f t="shared" si="0"/>
        <v>25</v>
      </c>
      <c r="B29" s="2">
        <v>26</v>
      </c>
      <c r="C29" s="2">
        <v>47</v>
      </c>
    </row>
    <row r="30" spans="1:3" x14ac:dyDescent="0.45">
      <c r="A30" s="2">
        <f t="shared" si="0"/>
        <v>26</v>
      </c>
      <c r="B30" s="2">
        <v>31</v>
      </c>
      <c r="C30" s="2">
        <v>54</v>
      </c>
    </row>
    <row r="31" spans="1:3" x14ac:dyDescent="0.45">
      <c r="A31" s="2">
        <f t="shared" si="0"/>
        <v>27</v>
      </c>
      <c r="B31" s="2">
        <v>26</v>
      </c>
      <c r="C31" s="2">
        <v>45</v>
      </c>
    </row>
    <row r="32" spans="1:3" x14ac:dyDescent="0.45">
      <c r="A32" s="2">
        <f t="shared" si="0"/>
        <v>28</v>
      </c>
      <c r="B32" s="2">
        <v>33</v>
      </c>
      <c r="C32" s="2">
        <v>55</v>
      </c>
    </row>
    <row r="33" spans="1:3" x14ac:dyDescent="0.45">
      <c r="A33" s="2">
        <f t="shared" si="0"/>
        <v>29</v>
      </c>
      <c r="B33" s="2">
        <v>27</v>
      </c>
      <c r="C33" s="2">
        <v>48</v>
      </c>
    </row>
    <row r="34" spans="1:3" x14ac:dyDescent="0.45">
      <c r="A34" s="2">
        <f t="shared" si="0"/>
        <v>30</v>
      </c>
      <c r="B34" s="2">
        <v>30</v>
      </c>
      <c r="C34" s="2">
        <v>48</v>
      </c>
    </row>
    <row r="35" spans="1:3" x14ac:dyDescent="0.45">
      <c r="A35" s="20" t="s">
        <v>30</v>
      </c>
      <c r="B35" s="19">
        <f>AVERAGE(B5:B34)</f>
        <v>29.4</v>
      </c>
      <c r="C35" s="19">
        <f>AVERAGE(C5:C34)</f>
        <v>50.43333333333333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4AA92-813E-4141-9C1F-660546FB5C4F}">
  <dimension ref="A1:I54"/>
  <sheetViews>
    <sheetView showGridLines="0" topLeftCell="A7" workbookViewId="0">
      <selection activeCell="H10" sqref="H10"/>
    </sheetView>
  </sheetViews>
  <sheetFormatPr defaultRowHeight="18" x14ac:dyDescent="0.45"/>
  <cols>
    <col min="2" max="2" width="10.59765625" customWidth="1"/>
    <col min="3" max="4" width="9.69921875" bestFit="1" customWidth="1"/>
  </cols>
  <sheetData>
    <row r="1" spans="1:9" x14ac:dyDescent="0.45">
      <c r="A1" s="3" t="s">
        <v>4</v>
      </c>
      <c r="B1" s="3"/>
      <c r="C1" s="3"/>
      <c r="D1" s="3"/>
      <c r="E1" s="3"/>
      <c r="F1" s="3"/>
      <c r="G1" s="3"/>
      <c r="H1" s="3"/>
      <c r="I1" s="3"/>
    </row>
    <row r="2" spans="1:9" ht="18.600000000000001" thickBot="1" x14ac:dyDescent="0.5">
      <c r="A2" s="3"/>
      <c r="B2" s="3"/>
      <c r="C2" s="3"/>
      <c r="D2" s="3"/>
      <c r="E2" s="3"/>
      <c r="F2" s="3"/>
      <c r="G2" s="3"/>
      <c r="H2" s="3"/>
      <c r="I2" s="3"/>
    </row>
    <row r="3" spans="1:9" x14ac:dyDescent="0.45">
      <c r="A3" s="4" t="s">
        <v>5</v>
      </c>
      <c r="B3" s="4"/>
      <c r="C3" s="3"/>
      <c r="D3" s="3"/>
      <c r="E3" s="3"/>
      <c r="F3" s="3"/>
      <c r="G3" s="3"/>
      <c r="H3" s="3"/>
      <c r="I3" s="3"/>
    </row>
    <row r="4" spans="1:9" x14ac:dyDescent="0.45">
      <c r="A4" s="5" t="s">
        <v>6</v>
      </c>
      <c r="B4" s="10">
        <v>0.83708951193458458</v>
      </c>
      <c r="C4" s="3"/>
      <c r="D4" s="3"/>
      <c r="E4" s="3"/>
      <c r="F4" s="3"/>
      <c r="G4" s="3"/>
      <c r="H4" s="3"/>
      <c r="I4" s="3"/>
    </row>
    <row r="5" spans="1:9" x14ac:dyDescent="0.45">
      <c r="A5" s="5" t="s">
        <v>7</v>
      </c>
      <c r="B5" s="10">
        <v>0.70071885099088105</v>
      </c>
      <c r="C5" s="3"/>
      <c r="D5" s="3"/>
      <c r="E5" s="3"/>
      <c r="F5" s="3"/>
      <c r="G5" s="3"/>
      <c r="H5" s="3"/>
      <c r="I5" s="3"/>
    </row>
    <row r="6" spans="1:9" x14ac:dyDescent="0.45">
      <c r="A6" s="5" t="s">
        <v>8</v>
      </c>
      <c r="B6" s="10">
        <v>0.69003023852626966</v>
      </c>
      <c r="C6" s="3"/>
      <c r="D6" s="3"/>
      <c r="E6" s="3"/>
      <c r="F6" s="3"/>
      <c r="G6" s="3"/>
      <c r="H6" s="3"/>
      <c r="I6" s="3"/>
    </row>
    <row r="7" spans="1:9" x14ac:dyDescent="0.45">
      <c r="A7" s="5" t="s">
        <v>9</v>
      </c>
      <c r="B7" s="10">
        <v>1.5995304113851079</v>
      </c>
      <c r="C7" s="3"/>
      <c r="D7" s="3"/>
      <c r="E7" s="3"/>
      <c r="F7" s="3"/>
      <c r="G7" s="3"/>
      <c r="H7" s="3"/>
      <c r="I7" s="3"/>
    </row>
    <row r="8" spans="1:9" ht="18.600000000000001" thickBot="1" x14ac:dyDescent="0.5">
      <c r="A8" s="6" t="s">
        <v>10</v>
      </c>
      <c r="B8" s="9">
        <v>30</v>
      </c>
      <c r="C8" s="3"/>
      <c r="D8" s="3"/>
      <c r="E8" s="3"/>
      <c r="F8" s="3"/>
      <c r="G8" s="3"/>
      <c r="H8" s="3"/>
      <c r="I8" s="3"/>
    </row>
    <row r="9" spans="1:9" x14ac:dyDescent="0.45">
      <c r="A9" s="3"/>
      <c r="B9" s="3"/>
      <c r="C9" s="3"/>
      <c r="D9" s="3"/>
      <c r="E9" s="3"/>
      <c r="F9" s="3"/>
      <c r="G9" s="3"/>
      <c r="H9" s="3"/>
      <c r="I9" s="3"/>
    </row>
    <row r="10" spans="1:9" ht="18.600000000000001" thickBot="1" x14ac:dyDescent="0.5">
      <c r="A10" s="3" t="s">
        <v>11</v>
      </c>
      <c r="B10" s="3"/>
      <c r="C10" s="3"/>
      <c r="D10" s="3"/>
      <c r="E10" s="3"/>
      <c r="F10" s="3"/>
      <c r="G10" s="3"/>
      <c r="H10" s="3"/>
      <c r="I10" s="3"/>
    </row>
    <row r="11" spans="1:9" x14ac:dyDescent="0.45">
      <c r="A11" s="7"/>
      <c r="B11" s="7" t="s">
        <v>12</v>
      </c>
      <c r="C11" s="7" t="s">
        <v>13</v>
      </c>
      <c r="D11" s="7" t="s">
        <v>14</v>
      </c>
      <c r="E11" s="14" t="s">
        <v>29</v>
      </c>
      <c r="F11" s="7" t="s">
        <v>15</v>
      </c>
      <c r="G11" s="3"/>
      <c r="H11" s="3"/>
      <c r="I11" s="3"/>
    </row>
    <row r="12" spans="1:9" x14ac:dyDescent="0.45">
      <c r="A12" s="8" t="s">
        <v>16</v>
      </c>
      <c r="B12" s="8">
        <v>1</v>
      </c>
      <c r="C12" s="12">
        <v>167.72873563218388</v>
      </c>
      <c r="D12" s="12">
        <v>167.72873563218388</v>
      </c>
      <c r="E12" s="12">
        <v>65.557513036502201</v>
      </c>
      <c r="F12" s="12">
        <v>8.1439010874037481E-9</v>
      </c>
      <c r="G12" s="42" t="s">
        <v>78</v>
      </c>
      <c r="H12" s="40">
        <f>FINV(0.05,1,28)</f>
        <v>4.195971818557763</v>
      </c>
      <c r="I12" s="3"/>
    </row>
    <row r="13" spans="1:9" x14ac:dyDescent="0.45">
      <c r="A13" s="8" t="s">
        <v>17</v>
      </c>
      <c r="B13" s="8">
        <v>28</v>
      </c>
      <c r="C13" s="12">
        <v>71.637931034482762</v>
      </c>
      <c r="D13" s="12">
        <v>2.5584975369458101</v>
      </c>
      <c r="E13" s="12"/>
      <c r="F13" s="12"/>
      <c r="G13" s="38" t="s">
        <v>76</v>
      </c>
      <c r="H13" s="39">
        <f>TINV(0.05,28)</f>
        <v>2.0484071417952445</v>
      </c>
      <c r="I13" s="3"/>
    </row>
    <row r="14" spans="1:9" ht="18.600000000000001" thickBot="1" x14ac:dyDescent="0.5">
      <c r="A14" s="9" t="s">
        <v>18</v>
      </c>
      <c r="B14" s="9">
        <v>29</v>
      </c>
      <c r="C14" s="13">
        <v>239.36666666666665</v>
      </c>
      <c r="D14" s="13"/>
      <c r="E14" s="13"/>
      <c r="F14" s="13"/>
      <c r="G14" s="3"/>
      <c r="H14" s="3"/>
      <c r="I14" s="3"/>
    </row>
    <row r="15" spans="1:9" ht="18.600000000000001" thickBot="1" x14ac:dyDescent="0.5">
      <c r="A15" s="3"/>
      <c r="B15" s="3"/>
      <c r="C15" s="3"/>
      <c r="D15" s="3"/>
      <c r="E15" s="3"/>
      <c r="F15" s="3"/>
      <c r="G15" s="3"/>
      <c r="H15" s="3"/>
      <c r="I15" s="3"/>
    </row>
    <row r="16" spans="1:9" x14ac:dyDescent="0.45">
      <c r="A16" s="7"/>
      <c r="B16" s="7" t="s">
        <v>19</v>
      </c>
      <c r="C16" s="7" t="s">
        <v>9</v>
      </c>
      <c r="D16" s="7" t="s">
        <v>3</v>
      </c>
      <c r="E16" s="7" t="s">
        <v>20</v>
      </c>
      <c r="F16" s="7" t="s">
        <v>21</v>
      </c>
      <c r="G16" s="7" t="s">
        <v>22</v>
      </c>
    </row>
    <row r="17" spans="1:9" x14ac:dyDescent="0.45">
      <c r="A17" s="8" t="s">
        <v>23</v>
      </c>
      <c r="B17" s="10">
        <v>18.160919540229862</v>
      </c>
      <c r="C17" s="10">
        <v>3.9965271918091658</v>
      </c>
      <c r="D17" s="10">
        <v>4.5441751472254328</v>
      </c>
      <c r="E17" s="10">
        <v>9.6335165448873262E-5</v>
      </c>
      <c r="F17" s="10">
        <v>9.9744046981490744</v>
      </c>
      <c r="G17" s="10">
        <v>26.347434382310652</v>
      </c>
    </row>
    <row r="18" spans="1:9" ht="18.600000000000001" thickBot="1" x14ac:dyDescent="0.5">
      <c r="A18" s="9" t="s">
        <v>24</v>
      </c>
      <c r="B18" s="11">
        <v>1.097701149425288</v>
      </c>
      <c r="C18" s="11">
        <v>0.13557289936147784</v>
      </c>
      <c r="D18" s="11">
        <v>8.0967594157478988</v>
      </c>
      <c r="E18" s="11">
        <v>8.1439010874036902E-9</v>
      </c>
      <c r="F18" s="11">
        <v>0.81999265413934874</v>
      </c>
      <c r="G18" s="11">
        <v>1.3754096447112272</v>
      </c>
    </row>
    <row r="19" spans="1:9" x14ac:dyDescent="0.45">
      <c r="A19" s="3"/>
      <c r="B19" s="3"/>
      <c r="C19" s="3"/>
      <c r="D19" s="3"/>
      <c r="E19" s="3"/>
      <c r="F19" s="3"/>
      <c r="G19" s="3"/>
      <c r="H19" s="3"/>
      <c r="I19" s="3"/>
    </row>
    <row r="20" spans="1:9" x14ac:dyDescent="0.45">
      <c r="A20" s="3"/>
      <c r="B20" s="3"/>
      <c r="C20" s="3"/>
      <c r="D20" s="3"/>
      <c r="E20" s="3"/>
      <c r="F20" s="3"/>
      <c r="G20" s="3"/>
      <c r="H20" s="3"/>
      <c r="I20" s="3"/>
    </row>
    <row r="21" spans="1:9" x14ac:dyDescent="0.45">
      <c r="A21" s="3"/>
      <c r="B21" s="3"/>
      <c r="C21" s="3"/>
      <c r="D21" s="3"/>
      <c r="E21" s="3"/>
      <c r="F21" s="3"/>
      <c r="G21" s="3"/>
      <c r="H21" s="3"/>
      <c r="I21" s="3"/>
    </row>
    <row r="22" spans="1:9" x14ac:dyDescent="0.45">
      <c r="A22" s="3" t="s">
        <v>25</v>
      </c>
      <c r="B22" s="3"/>
      <c r="C22" s="3"/>
      <c r="D22" s="3"/>
      <c r="E22" s="3"/>
      <c r="F22" s="3"/>
      <c r="G22" s="3"/>
      <c r="H22" s="3"/>
      <c r="I22" s="3"/>
    </row>
    <row r="23" spans="1:9" x14ac:dyDescent="0.45">
      <c r="A23" s="3"/>
      <c r="B23" s="3"/>
      <c r="C23" s="3"/>
      <c r="D23" s="3"/>
      <c r="E23" s="3"/>
      <c r="F23" s="3"/>
      <c r="G23" s="3"/>
      <c r="H23" s="3"/>
      <c r="I23" s="3"/>
    </row>
    <row r="24" spans="1:9" ht="41.4" x14ac:dyDescent="0.45">
      <c r="A24" s="16" t="s">
        <v>26</v>
      </c>
      <c r="B24" s="17" t="s">
        <v>27</v>
      </c>
      <c r="C24" s="16" t="s">
        <v>17</v>
      </c>
      <c r="D24" s="16" t="s">
        <v>28</v>
      </c>
      <c r="E24" s="15" t="s">
        <v>2</v>
      </c>
      <c r="F24" s="3"/>
      <c r="G24" s="3"/>
      <c r="H24" s="3"/>
      <c r="I24" s="3"/>
    </row>
    <row r="25" spans="1:9" x14ac:dyDescent="0.45">
      <c r="A25" s="16">
        <v>1</v>
      </c>
      <c r="B25" s="18">
        <v>49.994252873563212</v>
      </c>
      <c r="C25" s="18">
        <v>5.7471264367876529E-3</v>
      </c>
      <c r="D25" s="18">
        <v>3.6566065543811644E-3</v>
      </c>
      <c r="E25" s="2">
        <v>50</v>
      </c>
      <c r="F25" s="3"/>
      <c r="G25" s="3"/>
      <c r="H25" s="3"/>
      <c r="I25" s="3"/>
    </row>
    <row r="26" spans="1:9" x14ac:dyDescent="0.45">
      <c r="A26" s="16">
        <v>2</v>
      </c>
      <c r="B26" s="18">
        <v>54.385057471264368</v>
      </c>
      <c r="C26" s="18">
        <v>-0.38505747126436773</v>
      </c>
      <c r="D26" s="18">
        <v>-0.24499263914328032</v>
      </c>
      <c r="E26" s="2">
        <v>54</v>
      </c>
      <c r="F26" s="3"/>
      <c r="G26" s="3"/>
      <c r="H26" s="3"/>
      <c r="I26" s="3"/>
    </row>
    <row r="27" spans="1:9" x14ac:dyDescent="0.45">
      <c r="A27" s="16">
        <v>3</v>
      </c>
      <c r="B27" s="18">
        <v>51.091954022988503</v>
      </c>
      <c r="C27" s="18">
        <v>0.90804597701149703</v>
      </c>
      <c r="D27" s="18">
        <v>0.57774383559161824</v>
      </c>
      <c r="E27" s="2">
        <v>52</v>
      </c>
      <c r="F27" s="3"/>
      <c r="G27" s="3"/>
      <c r="H27" s="3"/>
      <c r="I27" s="3"/>
    </row>
    <row r="28" spans="1:9" x14ac:dyDescent="0.45">
      <c r="A28" s="16">
        <v>4</v>
      </c>
      <c r="B28" s="18">
        <v>48.896551724137922</v>
      </c>
      <c r="C28" s="18">
        <v>2.1034482758620783</v>
      </c>
      <c r="D28" s="18">
        <v>1.3383179989021048</v>
      </c>
      <c r="E28" s="2">
        <v>51</v>
      </c>
      <c r="F28" s="3"/>
      <c r="G28" s="3"/>
      <c r="H28" s="3"/>
      <c r="I28" s="3"/>
    </row>
    <row r="29" spans="1:9" x14ac:dyDescent="0.45">
      <c r="A29" s="16">
        <v>5</v>
      </c>
      <c r="B29" s="18">
        <v>46.701149425287348</v>
      </c>
      <c r="C29" s="18">
        <v>-2.7011494252873476</v>
      </c>
      <c r="D29" s="18">
        <v>-1.7186050805573345</v>
      </c>
      <c r="E29" s="2">
        <v>44</v>
      </c>
      <c r="F29" s="3"/>
      <c r="G29" s="3"/>
      <c r="H29" s="3"/>
      <c r="I29" s="3"/>
    </row>
    <row r="30" spans="1:9" x14ac:dyDescent="0.45">
      <c r="A30" s="16">
        <v>6</v>
      </c>
      <c r="B30" s="18">
        <v>47.798850574712638</v>
      </c>
      <c r="C30" s="18">
        <v>1.2011494252873618</v>
      </c>
      <c r="D30" s="18">
        <v>0.76423076986486316</v>
      </c>
      <c r="E30" s="2">
        <v>49</v>
      </c>
      <c r="F30" s="3"/>
      <c r="G30" s="3"/>
      <c r="H30" s="3"/>
      <c r="I30" s="3"/>
    </row>
    <row r="31" spans="1:9" x14ac:dyDescent="0.45">
      <c r="A31" s="16">
        <v>7</v>
      </c>
      <c r="B31" s="18">
        <v>52.189655172413786</v>
      </c>
      <c r="C31" s="18">
        <v>-0.18965517241378649</v>
      </c>
      <c r="D31" s="18">
        <v>-0.12066801629444732</v>
      </c>
      <c r="E31" s="2">
        <v>52</v>
      </c>
      <c r="F31" s="3"/>
      <c r="G31" s="3"/>
      <c r="H31" s="3"/>
      <c r="I31" s="3"/>
    </row>
    <row r="32" spans="1:9" x14ac:dyDescent="0.45">
      <c r="A32" s="16">
        <v>8</v>
      </c>
      <c r="B32" s="18">
        <v>52.189655172413786</v>
      </c>
      <c r="C32" s="18">
        <v>0.81034482758621351</v>
      </c>
      <c r="D32" s="18">
        <v>0.51558152416720626</v>
      </c>
      <c r="E32" s="2">
        <v>53</v>
      </c>
      <c r="F32" s="3"/>
      <c r="G32" s="3"/>
      <c r="H32" s="3"/>
      <c r="I32" s="3"/>
    </row>
    <row r="33" spans="1:9" x14ac:dyDescent="0.45">
      <c r="A33" s="16">
        <v>9</v>
      </c>
      <c r="B33" s="18">
        <v>53.287356321839077</v>
      </c>
      <c r="C33" s="18">
        <v>-2.2873563218390771</v>
      </c>
      <c r="D33" s="18">
        <v>-1.4553294086421709</v>
      </c>
      <c r="E33" s="2">
        <v>51</v>
      </c>
      <c r="F33" s="3"/>
      <c r="G33" s="3"/>
      <c r="H33" s="3"/>
      <c r="I33" s="3"/>
    </row>
    <row r="34" spans="1:9" x14ac:dyDescent="0.45">
      <c r="A34" s="16">
        <v>10</v>
      </c>
      <c r="B34" s="18">
        <v>46.701149425287348</v>
      </c>
      <c r="C34" s="18">
        <v>1.2988505747126524</v>
      </c>
      <c r="D34" s="18">
        <v>0.82639308128927969</v>
      </c>
      <c r="E34" s="2">
        <v>48</v>
      </c>
      <c r="F34" s="3"/>
      <c r="G34" s="3"/>
      <c r="H34" s="3"/>
      <c r="I34" s="3"/>
    </row>
    <row r="35" spans="1:9" x14ac:dyDescent="0.45">
      <c r="A35" s="16">
        <v>11</v>
      </c>
      <c r="B35" s="18">
        <v>51.091954022988503</v>
      </c>
      <c r="C35" s="18">
        <v>-1.091954022988503</v>
      </c>
      <c r="D35" s="18">
        <v>-0.69475524533168886</v>
      </c>
      <c r="E35" s="2">
        <v>50</v>
      </c>
      <c r="F35" s="3"/>
      <c r="G35" s="3"/>
      <c r="H35" s="3"/>
      <c r="I35" s="3"/>
    </row>
    <row r="36" spans="1:9" x14ac:dyDescent="0.45">
      <c r="A36" s="16">
        <v>12</v>
      </c>
      <c r="B36" s="18">
        <v>53.287356321839077</v>
      </c>
      <c r="C36" s="18">
        <v>-1.2873563218390771</v>
      </c>
      <c r="D36" s="18">
        <v>-0.81907986818051737</v>
      </c>
      <c r="E36" s="2">
        <v>52</v>
      </c>
      <c r="F36" s="3"/>
      <c r="G36" s="3"/>
      <c r="H36" s="3"/>
      <c r="I36" s="3"/>
    </row>
    <row r="37" spans="1:9" x14ac:dyDescent="0.45">
      <c r="A37" s="16">
        <v>13</v>
      </c>
      <c r="B37" s="18">
        <v>47.798850574712638</v>
      </c>
      <c r="C37" s="18">
        <v>-0.79885057471263821</v>
      </c>
      <c r="D37" s="18">
        <v>-0.50826831105844383</v>
      </c>
      <c r="E37" s="2">
        <v>47</v>
      </c>
      <c r="F37" s="3"/>
      <c r="G37" s="3"/>
      <c r="H37" s="3"/>
      <c r="I37" s="3"/>
    </row>
    <row r="38" spans="1:9" x14ac:dyDescent="0.45">
      <c r="A38" s="16">
        <v>14</v>
      </c>
      <c r="B38" s="18">
        <v>51.091954022988503</v>
      </c>
      <c r="C38" s="18">
        <v>1.908045977011497</v>
      </c>
      <c r="D38" s="18">
        <v>1.2139933760532717</v>
      </c>
      <c r="E38" s="2">
        <v>53</v>
      </c>
      <c r="F38" s="3"/>
      <c r="G38" s="3"/>
      <c r="H38" s="3"/>
      <c r="I38" s="3"/>
    </row>
    <row r="39" spans="1:9" x14ac:dyDescent="0.45">
      <c r="A39" s="16">
        <v>15</v>
      </c>
      <c r="B39" s="18">
        <v>49.994252873563212</v>
      </c>
      <c r="C39" s="18">
        <v>1.0057471264367877</v>
      </c>
      <c r="D39" s="18">
        <v>0.63990614701603465</v>
      </c>
      <c r="E39" s="2">
        <v>51</v>
      </c>
      <c r="F39" s="3"/>
      <c r="G39" s="3"/>
      <c r="H39" s="3"/>
      <c r="I39" s="3"/>
    </row>
    <row r="40" spans="1:9" x14ac:dyDescent="0.45">
      <c r="A40" s="16">
        <v>16</v>
      </c>
      <c r="B40" s="18">
        <v>49.994252873563212</v>
      </c>
      <c r="C40" s="18">
        <v>2.0057471264367877</v>
      </c>
      <c r="D40" s="18">
        <v>1.2761556874776883</v>
      </c>
      <c r="E40" s="2">
        <v>52</v>
      </c>
      <c r="F40" s="3"/>
      <c r="G40" s="3"/>
      <c r="H40" s="3"/>
      <c r="I40" s="3"/>
    </row>
    <row r="41" spans="1:9" x14ac:dyDescent="0.45">
      <c r="A41" s="16">
        <v>17</v>
      </c>
      <c r="B41" s="18">
        <v>51.091954022988503</v>
      </c>
      <c r="C41" s="18">
        <v>2.908045977011497</v>
      </c>
      <c r="D41" s="18">
        <v>1.8502429165149252</v>
      </c>
      <c r="E41" s="2">
        <v>54</v>
      </c>
      <c r="F41" s="3"/>
      <c r="G41" s="3"/>
      <c r="H41" s="3"/>
      <c r="I41" s="3"/>
    </row>
    <row r="42" spans="1:9" x14ac:dyDescent="0.45">
      <c r="A42" s="16">
        <v>18</v>
      </c>
      <c r="B42" s="18">
        <v>51.091954022988503</v>
      </c>
      <c r="C42" s="18">
        <v>0.90804597701149703</v>
      </c>
      <c r="D42" s="18">
        <v>0.57774383559161824</v>
      </c>
      <c r="E42" s="2">
        <v>52</v>
      </c>
      <c r="F42" s="3"/>
      <c r="G42" s="3"/>
      <c r="H42" s="3"/>
      <c r="I42" s="3"/>
    </row>
    <row r="43" spans="1:9" x14ac:dyDescent="0.45">
      <c r="A43" s="16">
        <v>19</v>
      </c>
      <c r="B43" s="18">
        <v>53.287356321839077</v>
      </c>
      <c r="C43" s="18">
        <v>0.71264367816092289</v>
      </c>
      <c r="D43" s="18">
        <v>0.45341921274278968</v>
      </c>
      <c r="E43" s="2">
        <v>54</v>
      </c>
      <c r="F43" s="3"/>
      <c r="G43" s="3"/>
      <c r="H43" s="3"/>
      <c r="I43" s="3"/>
    </row>
    <row r="44" spans="1:9" x14ac:dyDescent="0.45">
      <c r="A44" s="16">
        <v>20</v>
      </c>
      <c r="B44" s="18">
        <v>49.994252873563212</v>
      </c>
      <c r="C44" s="18">
        <v>-2.9942528735632123</v>
      </c>
      <c r="D44" s="18">
        <v>-1.9050920148305794</v>
      </c>
      <c r="E44" s="2">
        <v>47</v>
      </c>
      <c r="F44" s="3"/>
      <c r="G44" s="3"/>
      <c r="H44" s="3"/>
      <c r="I44" s="3"/>
    </row>
    <row r="45" spans="1:9" x14ac:dyDescent="0.45">
      <c r="A45" s="16">
        <v>21</v>
      </c>
      <c r="B45" s="18">
        <v>49.994252873563212</v>
      </c>
      <c r="C45" s="18">
        <v>5.7471264367876529E-3</v>
      </c>
      <c r="D45" s="18">
        <v>3.6566065543811644E-3</v>
      </c>
      <c r="E45" s="2">
        <v>50</v>
      </c>
      <c r="F45" s="3"/>
      <c r="G45" s="3"/>
      <c r="H45" s="3"/>
      <c r="I45" s="3"/>
    </row>
    <row r="46" spans="1:9" x14ac:dyDescent="0.45">
      <c r="A46" s="16">
        <v>22</v>
      </c>
      <c r="B46" s="18">
        <v>54.385057471264368</v>
      </c>
      <c r="C46" s="18">
        <v>-1.3850574712643677</v>
      </c>
      <c r="D46" s="18">
        <v>-0.8812421796049339</v>
      </c>
      <c r="E46" s="2">
        <v>53</v>
      </c>
      <c r="F46" s="3"/>
      <c r="G46" s="3"/>
      <c r="H46" s="3"/>
      <c r="I46" s="3"/>
    </row>
    <row r="47" spans="1:9" x14ac:dyDescent="0.45">
      <c r="A47" s="16">
        <v>23</v>
      </c>
      <c r="B47" s="18">
        <v>48.896551724137922</v>
      </c>
      <c r="C47" s="18">
        <v>0.10344827586207828</v>
      </c>
      <c r="D47" s="18">
        <v>6.5818917978797672E-2</v>
      </c>
      <c r="E47" s="2">
        <v>49</v>
      </c>
      <c r="F47" s="3"/>
      <c r="G47" s="3"/>
      <c r="H47" s="3"/>
      <c r="I47" s="3"/>
    </row>
    <row r="48" spans="1:9" x14ac:dyDescent="0.45">
      <c r="A48" s="16">
        <v>24</v>
      </c>
      <c r="B48" s="18">
        <v>48.896551724137922</v>
      </c>
      <c r="C48" s="18">
        <v>-0.89655172413792172</v>
      </c>
      <c r="D48" s="18">
        <v>-0.57043062248285581</v>
      </c>
      <c r="E48" s="2">
        <v>48</v>
      </c>
      <c r="F48" s="3"/>
      <c r="G48" s="3"/>
      <c r="H48" s="3"/>
      <c r="I48" s="3"/>
    </row>
    <row r="49" spans="1:9" x14ac:dyDescent="0.45">
      <c r="A49" s="16">
        <v>25</v>
      </c>
      <c r="B49" s="18">
        <v>46.701149425287348</v>
      </c>
      <c r="C49" s="18">
        <v>0.29885057471265242</v>
      </c>
      <c r="D49" s="18">
        <v>0.19014354082762616</v>
      </c>
      <c r="E49" s="2">
        <v>47</v>
      </c>
      <c r="F49" s="3"/>
      <c r="G49" s="3"/>
      <c r="H49" s="3"/>
      <c r="I49" s="3"/>
    </row>
    <row r="50" spans="1:9" x14ac:dyDescent="0.45">
      <c r="A50" s="16">
        <v>26</v>
      </c>
      <c r="B50" s="18">
        <v>52.189655172413786</v>
      </c>
      <c r="C50" s="18">
        <v>1.8103448275862135</v>
      </c>
      <c r="D50" s="18">
        <v>1.1518310646288596</v>
      </c>
      <c r="E50" s="2">
        <v>54</v>
      </c>
      <c r="F50" s="3"/>
      <c r="G50" s="3"/>
      <c r="H50" s="3"/>
      <c r="I50" s="3"/>
    </row>
    <row r="51" spans="1:9" x14ac:dyDescent="0.45">
      <c r="A51" s="16">
        <v>27</v>
      </c>
      <c r="B51" s="18">
        <v>46.701149425287348</v>
      </c>
      <c r="C51" s="18">
        <v>-1.7011494252873476</v>
      </c>
      <c r="D51" s="18">
        <v>-1.0823555400956808</v>
      </c>
      <c r="E51" s="2">
        <v>45</v>
      </c>
      <c r="F51" s="3"/>
      <c r="G51" s="3"/>
      <c r="H51" s="3"/>
      <c r="I51" s="3"/>
    </row>
    <row r="52" spans="1:9" x14ac:dyDescent="0.45">
      <c r="A52" s="16">
        <v>28</v>
      </c>
      <c r="B52" s="18">
        <v>54.385057471264368</v>
      </c>
      <c r="C52" s="18">
        <v>0.61494252873563227</v>
      </c>
      <c r="D52" s="18">
        <v>0.39125690131837321</v>
      </c>
      <c r="E52" s="2">
        <v>55</v>
      </c>
      <c r="F52" s="3"/>
      <c r="G52" s="3"/>
      <c r="H52" s="3"/>
      <c r="I52" s="3"/>
    </row>
    <row r="53" spans="1:9" x14ac:dyDescent="0.45">
      <c r="A53" s="16">
        <v>29</v>
      </c>
      <c r="B53" s="18">
        <v>47.798850574712638</v>
      </c>
      <c r="C53" s="18">
        <v>0.20114942528736179</v>
      </c>
      <c r="D53" s="18">
        <v>0.12798122940320966</v>
      </c>
      <c r="E53" s="2">
        <v>48</v>
      </c>
      <c r="F53" s="3"/>
      <c r="G53" s="3"/>
      <c r="H53" s="3"/>
      <c r="I53" s="3"/>
    </row>
    <row r="54" spans="1:9" x14ac:dyDescent="0.45">
      <c r="A54" s="16">
        <v>30</v>
      </c>
      <c r="B54" s="18">
        <v>51.091954022988503</v>
      </c>
      <c r="C54" s="18">
        <v>-3.091954022988503</v>
      </c>
      <c r="D54" s="18">
        <v>-1.967254326254996</v>
      </c>
      <c r="E54" s="2">
        <v>48</v>
      </c>
      <c r="F54" s="3"/>
      <c r="G54" s="3"/>
      <c r="H54" s="3"/>
      <c r="I54" s="3"/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E2F94-591D-4834-941A-174991FB53A6}">
  <dimension ref="B2:D15"/>
  <sheetViews>
    <sheetView workbookViewId="0">
      <selection activeCell="F12" sqref="F12"/>
    </sheetView>
  </sheetViews>
  <sheetFormatPr defaultRowHeight="18" x14ac:dyDescent="0.45"/>
  <cols>
    <col min="3" max="3" width="9.8984375" customWidth="1"/>
    <col min="4" max="4" width="10.296875" customWidth="1"/>
  </cols>
  <sheetData>
    <row r="2" spans="2:4" ht="26.4" x14ac:dyDescent="0.45">
      <c r="B2" s="23" t="s">
        <v>31</v>
      </c>
      <c r="C2" s="23" t="s">
        <v>1</v>
      </c>
      <c r="D2" s="15" t="s">
        <v>2</v>
      </c>
    </row>
    <row r="3" spans="2:4" x14ac:dyDescent="0.45">
      <c r="B3" s="16">
        <v>1</v>
      </c>
      <c r="C3" s="25">
        <f>(B3-1)*5</f>
        <v>0</v>
      </c>
      <c r="D3" s="24">
        <f>18.1609+C3*1.0977</f>
        <v>18.160900000000002</v>
      </c>
    </row>
    <row r="4" spans="2:4" x14ac:dyDescent="0.45">
      <c r="B4" s="16">
        <f>B3+1</f>
        <v>2</v>
      </c>
      <c r="C4" s="25">
        <f>(B4-1)*5</f>
        <v>5</v>
      </c>
      <c r="D4" s="24">
        <f>18.1609+C4*1.0977</f>
        <v>23.6494</v>
      </c>
    </row>
    <row r="5" spans="2:4" x14ac:dyDescent="0.45">
      <c r="B5" s="16">
        <f t="shared" ref="B5:B15" si="0">B4+1</f>
        <v>3</v>
      </c>
      <c r="C5" s="25">
        <f t="shared" ref="C5:C15" si="1">(B5-1)*5</f>
        <v>10</v>
      </c>
      <c r="D5" s="24">
        <f t="shared" ref="D5:D15" si="2">18.1609+C5*1.0977</f>
        <v>29.137900000000002</v>
      </c>
    </row>
    <row r="6" spans="2:4" x14ac:dyDescent="0.45">
      <c r="B6" s="16">
        <f t="shared" si="0"/>
        <v>4</v>
      </c>
      <c r="C6" s="25">
        <f t="shared" si="1"/>
        <v>15</v>
      </c>
      <c r="D6" s="24">
        <f t="shared" si="2"/>
        <v>34.626400000000004</v>
      </c>
    </row>
    <row r="7" spans="2:4" x14ac:dyDescent="0.45">
      <c r="B7" s="16">
        <f t="shared" si="0"/>
        <v>5</v>
      </c>
      <c r="C7" s="25">
        <f t="shared" si="1"/>
        <v>20</v>
      </c>
      <c r="D7" s="24">
        <f t="shared" si="2"/>
        <v>40.114899999999999</v>
      </c>
    </row>
    <row r="8" spans="2:4" x14ac:dyDescent="0.45">
      <c r="B8" s="16">
        <f t="shared" si="0"/>
        <v>6</v>
      </c>
      <c r="C8" s="25">
        <f t="shared" si="1"/>
        <v>25</v>
      </c>
      <c r="D8" s="24">
        <f t="shared" si="2"/>
        <v>45.603400000000001</v>
      </c>
    </row>
    <row r="9" spans="2:4" x14ac:dyDescent="0.45">
      <c r="B9" s="16">
        <f t="shared" si="0"/>
        <v>7</v>
      </c>
      <c r="C9" s="25">
        <f t="shared" si="1"/>
        <v>30</v>
      </c>
      <c r="D9" s="24">
        <f t="shared" si="2"/>
        <v>51.091899999999995</v>
      </c>
    </row>
    <row r="10" spans="2:4" x14ac:dyDescent="0.45">
      <c r="B10" s="16">
        <f t="shared" si="0"/>
        <v>8</v>
      </c>
      <c r="C10" s="25">
        <f t="shared" si="1"/>
        <v>35</v>
      </c>
      <c r="D10" s="24">
        <f t="shared" si="2"/>
        <v>56.580399999999997</v>
      </c>
    </row>
    <row r="11" spans="2:4" x14ac:dyDescent="0.45">
      <c r="B11" s="16">
        <f t="shared" si="0"/>
        <v>9</v>
      </c>
      <c r="C11" s="25">
        <f t="shared" si="1"/>
        <v>40</v>
      </c>
      <c r="D11" s="24">
        <f t="shared" si="2"/>
        <v>62.068899999999999</v>
      </c>
    </row>
    <row r="12" spans="2:4" x14ac:dyDescent="0.45">
      <c r="B12" s="16">
        <f t="shared" si="0"/>
        <v>10</v>
      </c>
      <c r="C12" s="25">
        <f t="shared" si="1"/>
        <v>45</v>
      </c>
      <c r="D12" s="24">
        <f t="shared" si="2"/>
        <v>67.557400000000001</v>
      </c>
    </row>
    <row r="13" spans="2:4" x14ac:dyDescent="0.45">
      <c r="B13" s="16">
        <f t="shared" si="0"/>
        <v>11</v>
      </c>
      <c r="C13" s="25">
        <f t="shared" si="1"/>
        <v>50</v>
      </c>
      <c r="D13" s="24">
        <f t="shared" si="2"/>
        <v>73.045900000000003</v>
      </c>
    </row>
    <row r="14" spans="2:4" x14ac:dyDescent="0.45">
      <c r="B14" s="16">
        <f t="shared" si="0"/>
        <v>12</v>
      </c>
      <c r="C14" s="25">
        <f t="shared" si="1"/>
        <v>55</v>
      </c>
      <c r="D14" s="24">
        <f t="shared" si="2"/>
        <v>78.534399999999991</v>
      </c>
    </row>
    <row r="15" spans="2:4" x14ac:dyDescent="0.45">
      <c r="B15" s="16">
        <f t="shared" si="0"/>
        <v>13</v>
      </c>
      <c r="C15" s="25">
        <f t="shared" si="1"/>
        <v>60</v>
      </c>
      <c r="D15" s="24">
        <f t="shared" si="2"/>
        <v>84.022899999999993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F8B77-C226-4DB8-8BDA-98FA746A30BE}">
  <dimension ref="A1:H34"/>
  <sheetViews>
    <sheetView topLeftCell="A13" workbookViewId="0">
      <selection activeCell="L9" sqref="L9"/>
    </sheetView>
  </sheetViews>
  <sheetFormatPr defaultRowHeight="18" x14ac:dyDescent="0.45"/>
  <cols>
    <col min="1" max="1" width="14.5" customWidth="1"/>
    <col min="2" max="2" width="15.796875" customWidth="1"/>
    <col min="3" max="5" width="9" bestFit="1" customWidth="1"/>
    <col min="6" max="6" width="11.69921875" bestFit="1" customWidth="1"/>
    <col min="7" max="7" width="9" bestFit="1" customWidth="1"/>
    <col min="8" max="8" width="1.69921875" customWidth="1"/>
  </cols>
  <sheetData>
    <row r="1" spans="1:7" x14ac:dyDescent="0.45">
      <c r="A1" s="3" t="s">
        <v>61</v>
      </c>
      <c r="B1" s="3"/>
      <c r="C1" s="3"/>
      <c r="D1" s="3"/>
      <c r="E1" s="3"/>
      <c r="F1" s="3"/>
      <c r="G1" s="3"/>
    </row>
    <row r="2" spans="1:7" x14ac:dyDescent="0.45">
      <c r="A2" s="3"/>
      <c r="B2" s="3"/>
      <c r="C2" s="3"/>
      <c r="D2" s="3"/>
      <c r="E2" s="3"/>
      <c r="F2" s="3"/>
      <c r="G2" s="3"/>
    </row>
    <row r="3" spans="1:7" ht="18.600000000000001" thickBot="1" x14ac:dyDescent="0.5">
      <c r="A3" s="3" t="s">
        <v>62</v>
      </c>
      <c r="B3" s="3"/>
      <c r="C3" s="3"/>
      <c r="D3" s="3"/>
      <c r="E3" s="3"/>
      <c r="F3" s="3"/>
      <c r="G3" s="3"/>
    </row>
    <row r="4" spans="1:7" x14ac:dyDescent="0.45">
      <c r="A4" s="7" t="s">
        <v>63</v>
      </c>
      <c r="B4" s="7" t="s">
        <v>64</v>
      </c>
      <c r="C4" s="7" t="s">
        <v>65</v>
      </c>
      <c r="D4" s="7" t="s">
        <v>66</v>
      </c>
      <c r="E4" s="7" t="s">
        <v>67</v>
      </c>
      <c r="F4" s="3"/>
      <c r="G4" s="3"/>
    </row>
    <row r="5" spans="1:7" x14ac:dyDescent="0.45">
      <c r="A5" s="8" t="s">
        <v>33</v>
      </c>
      <c r="B5" s="8">
        <v>4</v>
      </c>
      <c r="C5" s="8">
        <v>184</v>
      </c>
      <c r="D5" s="8">
        <v>46</v>
      </c>
      <c r="E5" s="8">
        <v>3.3333333333333335</v>
      </c>
      <c r="F5" s="3"/>
      <c r="G5" s="3"/>
    </row>
    <row r="6" spans="1:7" x14ac:dyDescent="0.45">
      <c r="A6" s="8" t="s">
        <v>35</v>
      </c>
      <c r="B6" s="8">
        <v>3</v>
      </c>
      <c r="C6" s="8">
        <v>144</v>
      </c>
      <c r="D6" s="8">
        <v>48</v>
      </c>
      <c r="E6" s="8">
        <v>1</v>
      </c>
      <c r="F6" s="3"/>
      <c r="G6" s="3"/>
    </row>
    <row r="7" spans="1:7" x14ac:dyDescent="0.45">
      <c r="A7" s="8" t="s">
        <v>48</v>
      </c>
      <c r="B7" s="8">
        <v>3</v>
      </c>
      <c r="C7" s="8">
        <v>148</v>
      </c>
      <c r="D7" s="8">
        <v>49.333333333333336</v>
      </c>
      <c r="E7" s="8">
        <v>2.333333333333333</v>
      </c>
      <c r="F7" s="3"/>
      <c r="G7" s="3"/>
    </row>
    <row r="8" spans="1:7" x14ac:dyDescent="0.45">
      <c r="A8" s="8" t="s">
        <v>38</v>
      </c>
      <c r="B8" s="8">
        <v>5</v>
      </c>
      <c r="C8" s="8">
        <v>250</v>
      </c>
      <c r="D8" s="8">
        <v>50</v>
      </c>
      <c r="E8" s="8">
        <v>3.5</v>
      </c>
      <c r="F8" s="3"/>
      <c r="G8" s="3"/>
    </row>
    <row r="9" spans="1:7" x14ac:dyDescent="0.45">
      <c r="A9" s="8" t="s">
        <v>40</v>
      </c>
      <c r="B9" s="8">
        <v>6</v>
      </c>
      <c r="C9" s="8">
        <v>309</v>
      </c>
      <c r="D9" s="8">
        <v>51.5</v>
      </c>
      <c r="E9" s="8">
        <v>4.7</v>
      </c>
      <c r="F9" s="3"/>
      <c r="G9" s="3"/>
    </row>
    <row r="10" spans="1:7" x14ac:dyDescent="0.45">
      <c r="A10" s="8" t="s">
        <v>42</v>
      </c>
      <c r="B10" s="8">
        <v>3</v>
      </c>
      <c r="C10" s="8">
        <v>159</v>
      </c>
      <c r="D10" s="8">
        <v>53</v>
      </c>
      <c r="E10" s="8">
        <v>1</v>
      </c>
      <c r="F10" s="3"/>
      <c r="G10" s="3"/>
    </row>
    <row r="11" spans="1:7" x14ac:dyDescent="0.45">
      <c r="A11" s="8" t="s">
        <v>44</v>
      </c>
      <c r="B11" s="8">
        <v>3</v>
      </c>
      <c r="C11" s="8">
        <v>157</v>
      </c>
      <c r="D11" s="8">
        <v>52.333333333333336</v>
      </c>
      <c r="E11" s="8">
        <v>2.333333333333333</v>
      </c>
      <c r="F11" s="3"/>
      <c r="G11" s="3"/>
    </row>
    <row r="12" spans="1:7" ht="18.600000000000001" thickBot="1" x14ac:dyDescent="0.5">
      <c r="A12" s="9" t="s">
        <v>46</v>
      </c>
      <c r="B12" s="9">
        <v>3</v>
      </c>
      <c r="C12" s="9">
        <v>162</v>
      </c>
      <c r="D12" s="9">
        <v>54</v>
      </c>
      <c r="E12" s="9">
        <v>1</v>
      </c>
      <c r="F12" s="3"/>
      <c r="G12" s="3"/>
    </row>
    <row r="13" spans="1:7" x14ac:dyDescent="0.45">
      <c r="A13" s="3"/>
      <c r="B13" s="3"/>
      <c r="C13" s="3"/>
      <c r="D13" s="3"/>
      <c r="E13" s="3"/>
      <c r="F13" s="3"/>
      <c r="G13" s="3"/>
    </row>
    <row r="14" spans="1:7" x14ac:dyDescent="0.45">
      <c r="A14" s="3"/>
      <c r="B14" s="3"/>
      <c r="C14" s="3"/>
      <c r="D14" s="3"/>
      <c r="E14" s="3"/>
      <c r="F14" s="3"/>
      <c r="G14" s="3"/>
    </row>
    <row r="15" spans="1:7" ht="18.600000000000001" thickBot="1" x14ac:dyDescent="0.5">
      <c r="A15" s="3" t="s">
        <v>68</v>
      </c>
      <c r="B15" s="3"/>
      <c r="C15" s="3"/>
      <c r="D15" s="3"/>
      <c r="E15" s="3"/>
      <c r="F15" s="3"/>
      <c r="G15" s="3"/>
    </row>
    <row r="16" spans="1:7" x14ac:dyDescent="0.45">
      <c r="A16" s="7" t="s">
        <v>69</v>
      </c>
      <c r="B16" s="7" t="s">
        <v>70</v>
      </c>
      <c r="C16" s="7" t="s">
        <v>71</v>
      </c>
      <c r="D16" s="7" t="s">
        <v>67</v>
      </c>
      <c r="E16" s="14" t="s">
        <v>77</v>
      </c>
      <c r="F16" s="7" t="s">
        <v>72</v>
      </c>
      <c r="G16" s="7" t="s">
        <v>73</v>
      </c>
    </row>
    <row r="17" spans="1:8" x14ac:dyDescent="0.45">
      <c r="A17" s="8" t="s">
        <v>74</v>
      </c>
      <c r="B17" s="35">
        <v>176.5333333333333</v>
      </c>
      <c r="C17" s="8">
        <v>7</v>
      </c>
      <c r="D17" s="35">
        <v>25.219047619047615</v>
      </c>
      <c r="E17" s="35">
        <v>8.8300113679424008</v>
      </c>
      <c r="F17" s="35">
        <v>3.5714500047562301E-5</v>
      </c>
      <c r="G17" s="35">
        <v>2.4637738299608096</v>
      </c>
    </row>
    <row r="18" spans="1:8" x14ac:dyDescent="0.45">
      <c r="A18" s="8" t="s">
        <v>75</v>
      </c>
      <c r="B18" s="35">
        <v>62.833333333333329</v>
      </c>
      <c r="C18" s="8">
        <v>22</v>
      </c>
      <c r="D18" s="35">
        <v>2.856060606060606</v>
      </c>
      <c r="E18" s="35"/>
      <c r="F18" s="35"/>
      <c r="G18" s="35"/>
    </row>
    <row r="19" spans="1:8" x14ac:dyDescent="0.45">
      <c r="A19" s="8"/>
      <c r="B19" s="35"/>
      <c r="C19" s="8"/>
      <c r="D19" s="8"/>
      <c r="E19" s="8"/>
      <c r="F19" s="8"/>
      <c r="G19" s="8"/>
    </row>
    <row r="20" spans="1:8" ht="18.600000000000001" thickBot="1" x14ac:dyDescent="0.5">
      <c r="A20" s="9" t="s">
        <v>65</v>
      </c>
      <c r="B20" s="37">
        <v>239.36666666666665</v>
      </c>
      <c r="C20" s="9">
        <v>29</v>
      </c>
      <c r="D20" s="9"/>
      <c r="E20" s="9"/>
      <c r="F20" s="9"/>
      <c r="G20" s="9"/>
    </row>
    <row r="21" spans="1:8" ht="18.600000000000001" thickBot="1" x14ac:dyDescent="0.5"/>
    <row r="22" spans="1:8" x14ac:dyDescent="0.45">
      <c r="A22" s="43" t="s">
        <v>50</v>
      </c>
      <c r="B22" s="43"/>
      <c r="C22" s="27" t="s">
        <v>51</v>
      </c>
      <c r="D22" s="28" t="s">
        <v>52</v>
      </c>
      <c r="E22" s="27" t="s">
        <v>53</v>
      </c>
      <c r="F22" s="29" t="s">
        <v>54</v>
      </c>
      <c r="G22" s="28" t="s">
        <v>55</v>
      </c>
    </row>
    <row r="23" spans="1:8" x14ac:dyDescent="0.45">
      <c r="A23" s="30" t="s">
        <v>56</v>
      </c>
      <c r="B23" s="30"/>
      <c r="C23" s="35">
        <v>176.5333333333333</v>
      </c>
      <c r="D23" s="8">
        <v>7</v>
      </c>
      <c r="E23" s="31">
        <f>C23/D23</f>
        <v>25.219047619047615</v>
      </c>
      <c r="F23" s="31">
        <f>E23/$E$26</f>
        <v>8.8300113679424008</v>
      </c>
      <c r="G23" s="31">
        <f>FINV(0.05,D23,$D$26)</f>
        <v>2.4637738299608096</v>
      </c>
      <c r="H23" t="s">
        <v>57</v>
      </c>
    </row>
    <row r="24" spans="1:8" x14ac:dyDescent="0.45">
      <c r="A24" s="30"/>
      <c r="B24" s="30" t="s">
        <v>58</v>
      </c>
      <c r="C24" s="35">
        <v>167.72873563218388</v>
      </c>
      <c r="D24" s="19">
        <v>1</v>
      </c>
      <c r="E24" s="31">
        <f t="shared" ref="E24:E26" si="0">C24/D24</f>
        <v>167.72873563218388</v>
      </c>
      <c r="F24" s="31">
        <f t="shared" ref="F24:F25" si="1">E24/$E$26</f>
        <v>58.727302661666506</v>
      </c>
      <c r="G24" s="31">
        <f t="shared" ref="G24:G25" si="2">FINV(0.05,D24,$D$26)</f>
        <v>4.3009495017776587</v>
      </c>
    </row>
    <row r="25" spans="1:8" x14ac:dyDescent="0.45">
      <c r="A25" s="30"/>
      <c r="B25" s="30" t="s">
        <v>59</v>
      </c>
      <c r="C25" s="36">
        <f>C23-C24</f>
        <v>8.8045977011494188</v>
      </c>
      <c r="D25" s="19">
        <f>D23-D24</f>
        <v>6</v>
      </c>
      <c r="E25" s="31">
        <f t="shared" si="0"/>
        <v>1.4674329501915697</v>
      </c>
      <c r="F25" s="31">
        <f t="shared" si="1"/>
        <v>0.51379615232171671</v>
      </c>
      <c r="G25" s="31">
        <f t="shared" si="2"/>
        <v>2.5490614138436585</v>
      </c>
    </row>
    <row r="26" spans="1:8" x14ac:dyDescent="0.45">
      <c r="A26" s="30" t="s">
        <v>60</v>
      </c>
      <c r="B26" s="30"/>
      <c r="C26" s="35">
        <v>62.833333333333329</v>
      </c>
      <c r="D26" s="8">
        <v>22</v>
      </c>
      <c r="E26" s="31">
        <f t="shared" si="0"/>
        <v>2.856060606060606</v>
      </c>
      <c r="F26" s="31"/>
      <c r="G26" s="31"/>
    </row>
    <row r="27" spans="1:8" ht="18.600000000000001" thickBot="1" x14ac:dyDescent="0.5">
      <c r="A27" s="32" t="s">
        <v>32</v>
      </c>
      <c r="B27" s="32"/>
      <c r="C27" s="37">
        <f>SUM(C24:C26)</f>
        <v>239.36666666666662</v>
      </c>
      <c r="D27" s="9">
        <f>SUM(D24:D26)</f>
        <v>29</v>
      </c>
      <c r="E27" s="33"/>
      <c r="F27" s="33"/>
      <c r="G27" s="33"/>
    </row>
    <row r="28" spans="1:8" x14ac:dyDescent="0.45">
      <c r="E28" s="3"/>
      <c r="F28" s="3"/>
      <c r="G28" s="3"/>
      <c r="H28" s="3"/>
    </row>
    <row r="29" spans="1:8" ht="18.600000000000001" thickBot="1" x14ac:dyDescent="0.5">
      <c r="A29" s="19"/>
      <c r="B29" s="19"/>
      <c r="C29" s="19"/>
      <c r="D29" s="19"/>
      <c r="E29" s="19"/>
      <c r="F29" s="19"/>
      <c r="G29" s="19"/>
    </row>
    <row r="30" spans="1:8" x14ac:dyDescent="0.45">
      <c r="A30" s="44" t="s">
        <v>50</v>
      </c>
      <c r="B30" s="44"/>
      <c r="C30" s="27" t="s">
        <v>51</v>
      </c>
      <c r="D30" s="28" t="s">
        <v>52</v>
      </c>
      <c r="E30" s="27" t="s">
        <v>53</v>
      </c>
      <c r="F30" s="29" t="s">
        <v>54</v>
      </c>
      <c r="G30" s="28" t="s">
        <v>55</v>
      </c>
    </row>
    <row r="31" spans="1:8" x14ac:dyDescent="0.45">
      <c r="A31" s="30" t="s">
        <v>56</v>
      </c>
      <c r="B31" s="30"/>
      <c r="C31" s="35">
        <v>176.5333333333333</v>
      </c>
      <c r="D31" s="8">
        <v>7</v>
      </c>
      <c r="E31" s="31">
        <f>C31/D31</f>
        <v>25.219047619047615</v>
      </c>
      <c r="F31" s="31">
        <f>E31/$E$33</f>
        <v>9.8569755314881675</v>
      </c>
      <c r="G31" s="31">
        <f>FINV(0.05,D31,$D$33)</f>
        <v>2.3592598540564387</v>
      </c>
      <c r="H31" t="s">
        <v>57</v>
      </c>
    </row>
    <row r="32" spans="1:8" x14ac:dyDescent="0.45">
      <c r="A32" s="30"/>
      <c r="B32" s="30" t="s">
        <v>58</v>
      </c>
      <c r="C32" s="35">
        <v>167.72873563218388</v>
      </c>
      <c r="D32" s="19">
        <v>1</v>
      </c>
      <c r="E32" s="31">
        <f t="shared" ref="E32" si="3">C32/D32</f>
        <v>167.72873563218388</v>
      </c>
      <c r="F32" s="31">
        <f>E32/$E$33</f>
        <v>65.557513036502215</v>
      </c>
      <c r="G32" s="31">
        <f>FINV(0.05,D32,$D$33)</f>
        <v>4.195971818557763</v>
      </c>
    </row>
    <row r="33" spans="1:7" x14ac:dyDescent="0.45">
      <c r="A33" s="30" t="s">
        <v>60</v>
      </c>
      <c r="B33" s="30"/>
      <c r="C33" s="31">
        <f>C26+C25</f>
        <v>71.637931034482747</v>
      </c>
      <c r="D33" s="19">
        <f>D26+D25</f>
        <v>28</v>
      </c>
      <c r="E33" s="31">
        <f>C33/D33</f>
        <v>2.5584975369458123</v>
      </c>
      <c r="F33" s="31"/>
      <c r="G33" s="31"/>
    </row>
    <row r="34" spans="1:7" ht="18.600000000000001" thickBot="1" x14ac:dyDescent="0.5">
      <c r="A34" s="32" t="s">
        <v>32</v>
      </c>
      <c r="B34" s="32"/>
      <c r="C34" s="33">
        <f>SUM(C32:C33)</f>
        <v>239.36666666666662</v>
      </c>
      <c r="D34" s="34">
        <f>SUM(D32:D33)</f>
        <v>29</v>
      </c>
      <c r="E34" s="33"/>
      <c r="F34" s="33"/>
      <c r="G34" s="33"/>
    </row>
  </sheetData>
  <mergeCells count="2">
    <mergeCell ref="A22:B22"/>
    <mergeCell ref="A30:B30"/>
  </mergeCells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457F4-DAD1-41BB-A7F8-8F072C169B6C}">
  <dimension ref="A4:S35"/>
  <sheetViews>
    <sheetView showGridLines="0" tabSelected="1" zoomScale="70" zoomScaleNormal="70" workbookViewId="0">
      <selection activeCell="M17" sqref="M17"/>
    </sheetView>
  </sheetViews>
  <sheetFormatPr defaultRowHeight="18" x14ac:dyDescent="0.45"/>
  <cols>
    <col min="2" max="2" width="11.19921875" customWidth="1"/>
    <col min="3" max="3" width="18.5" customWidth="1"/>
    <col min="4" max="4" width="8.59765625" customWidth="1"/>
    <col min="7" max="7" width="12.19921875" customWidth="1"/>
    <col min="8" max="8" width="17.796875" customWidth="1"/>
    <col min="9" max="9" width="11.796875" customWidth="1"/>
    <col min="10" max="10" width="19.09765625" customWidth="1"/>
    <col min="11" max="11" width="1.8984375" customWidth="1"/>
  </cols>
  <sheetData>
    <row r="4" spans="1:19" x14ac:dyDescent="0.45">
      <c r="A4" s="1" t="s">
        <v>0</v>
      </c>
      <c r="B4" s="1" t="s">
        <v>1</v>
      </c>
      <c r="C4" s="1" t="s">
        <v>2</v>
      </c>
      <c r="D4" s="21"/>
      <c r="F4" s="1" t="s">
        <v>0</v>
      </c>
      <c r="G4" s="1" t="s">
        <v>1</v>
      </c>
      <c r="H4" s="1" t="s">
        <v>2</v>
      </c>
      <c r="I4" s="1" t="s">
        <v>1</v>
      </c>
      <c r="J4" s="1" t="s">
        <v>2</v>
      </c>
      <c r="L4" s="26" t="s">
        <v>34</v>
      </c>
      <c r="M4" s="26" t="s">
        <v>36</v>
      </c>
      <c r="N4" s="26" t="s">
        <v>49</v>
      </c>
      <c r="O4" s="26" t="s">
        <v>39</v>
      </c>
      <c r="P4" s="26" t="s">
        <v>41</v>
      </c>
      <c r="Q4" s="26" t="s">
        <v>43</v>
      </c>
      <c r="R4" s="26" t="s">
        <v>45</v>
      </c>
      <c r="S4" s="26" t="s">
        <v>47</v>
      </c>
    </row>
    <row r="5" spans="1:19" x14ac:dyDescent="0.45">
      <c r="A5" s="2">
        <v>1</v>
      </c>
      <c r="B5" s="2">
        <v>29</v>
      </c>
      <c r="C5" s="2">
        <v>50</v>
      </c>
      <c r="D5" s="22"/>
      <c r="F5" s="2">
        <v>1</v>
      </c>
      <c r="G5" s="45" t="s">
        <v>34</v>
      </c>
      <c r="H5" s="2">
        <v>44</v>
      </c>
      <c r="I5" s="2">
        <v>26</v>
      </c>
      <c r="J5" s="2">
        <v>44</v>
      </c>
      <c r="L5" s="2">
        <v>44</v>
      </c>
      <c r="M5" s="2">
        <v>49</v>
      </c>
      <c r="N5" s="2">
        <v>51</v>
      </c>
      <c r="O5" s="2">
        <v>50</v>
      </c>
      <c r="P5" s="2">
        <v>52</v>
      </c>
      <c r="Q5" s="2">
        <v>52</v>
      </c>
      <c r="R5" s="2">
        <v>51</v>
      </c>
      <c r="S5" s="2">
        <v>54</v>
      </c>
    </row>
    <row r="6" spans="1:19" x14ac:dyDescent="0.45">
      <c r="A6" s="2">
        <f>A5+1</f>
        <v>2</v>
      </c>
      <c r="B6" s="2">
        <v>33</v>
      </c>
      <c r="C6" s="2">
        <v>54</v>
      </c>
      <c r="D6" s="22"/>
      <c r="F6" s="2">
        <f>F5+1</f>
        <v>2</v>
      </c>
      <c r="G6" s="46"/>
      <c r="H6" s="2">
        <v>48</v>
      </c>
      <c r="I6" s="2">
        <v>26</v>
      </c>
      <c r="J6" s="2">
        <v>48</v>
      </c>
      <c r="L6" s="2">
        <v>48</v>
      </c>
      <c r="M6" s="2">
        <v>47</v>
      </c>
      <c r="N6" s="2">
        <v>49</v>
      </c>
      <c r="O6" s="2">
        <v>51</v>
      </c>
      <c r="P6" s="2">
        <v>52</v>
      </c>
      <c r="Q6" s="2">
        <v>53</v>
      </c>
      <c r="R6" s="2">
        <v>52</v>
      </c>
      <c r="S6" s="2">
        <v>53</v>
      </c>
    </row>
    <row r="7" spans="1:19" x14ac:dyDescent="0.45">
      <c r="A7" s="2">
        <f t="shared" ref="A7:A34" si="0">A6+1</f>
        <v>3</v>
      </c>
      <c r="B7" s="2">
        <v>30</v>
      </c>
      <c r="C7" s="2">
        <v>52</v>
      </c>
      <c r="D7" s="22"/>
      <c r="F7" s="2">
        <f t="shared" ref="F7:F34" si="1">F6+1</f>
        <v>3</v>
      </c>
      <c r="G7" s="46"/>
      <c r="H7" s="2">
        <v>47</v>
      </c>
      <c r="I7" s="2">
        <v>26</v>
      </c>
      <c r="J7" s="2">
        <v>47</v>
      </c>
      <c r="L7" s="2">
        <v>47</v>
      </c>
      <c r="M7" s="2">
        <v>48</v>
      </c>
      <c r="N7" s="2">
        <v>48</v>
      </c>
      <c r="O7" s="2">
        <v>52</v>
      </c>
      <c r="P7" s="2">
        <v>50</v>
      </c>
      <c r="Q7" s="2">
        <v>54</v>
      </c>
      <c r="R7" s="2">
        <v>54</v>
      </c>
      <c r="S7" s="2">
        <v>55</v>
      </c>
    </row>
    <row r="8" spans="1:19" x14ac:dyDescent="0.45">
      <c r="A8" s="2">
        <f t="shared" si="0"/>
        <v>4</v>
      </c>
      <c r="B8" s="2">
        <v>28</v>
      </c>
      <c r="C8" s="2">
        <v>51</v>
      </c>
      <c r="D8" s="22"/>
      <c r="F8" s="2">
        <f t="shared" si="1"/>
        <v>4</v>
      </c>
      <c r="G8" s="47"/>
      <c r="H8" s="2">
        <v>45</v>
      </c>
      <c r="I8" s="2">
        <v>26</v>
      </c>
      <c r="J8" s="2">
        <v>45</v>
      </c>
      <c r="L8" s="2">
        <v>45</v>
      </c>
      <c r="O8" s="2">
        <v>47</v>
      </c>
      <c r="P8" s="2">
        <v>53</v>
      </c>
    </row>
    <row r="9" spans="1:19" x14ac:dyDescent="0.45">
      <c r="A9" s="2">
        <f t="shared" si="0"/>
        <v>5</v>
      </c>
      <c r="B9" s="2">
        <v>26</v>
      </c>
      <c r="C9" s="2">
        <v>44</v>
      </c>
      <c r="D9" s="22"/>
      <c r="F9" s="2">
        <f t="shared" si="1"/>
        <v>5</v>
      </c>
      <c r="G9" s="45" t="s">
        <v>36</v>
      </c>
      <c r="H9" s="2">
        <v>49</v>
      </c>
      <c r="I9" s="2">
        <v>27</v>
      </c>
      <c r="J9" s="2">
        <v>49</v>
      </c>
      <c r="O9" s="2">
        <v>50</v>
      </c>
      <c r="P9" s="2">
        <v>54</v>
      </c>
    </row>
    <row r="10" spans="1:19" x14ac:dyDescent="0.45">
      <c r="A10" s="2">
        <f t="shared" si="0"/>
        <v>6</v>
      </c>
      <c r="B10" s="2">
        <v>27</v>
      </c>
      <c r="C10" s="2">
        <v>49</v>
      </c>
      <c r="D10" s="22"/>
      <c r="F10" s="2">
        <f t="shared" si="1"/>
        <v>6</v>
      </c>
      <c r="G10" s="46"/>
      <c r="H10" s="2">
        <v>47</v>
      </c>
      <c r="I10" s="2">
        <v>27</v>
      </c>
      <c r="J10" s="2">
        <v>47</v>
      </c>
      <c r="P10" s="2">
        <v>48</v>
      </c>
    </row>
    <row r="11" spans="1:19" x14ac:dyDescent="0.45">
      <c r="A11" s="2">
        <f t="shared" si="0"/>
        <v>7</v>
      </c>
      <c r="B11" s="2">
        <v>31</v>
      </c>
      <c r="C11" s="2">
        <v>52</v>
      </c>
      <c r="D11" s="22"/>
      <c r="F11" s="2">
        <f t="shared" si="1"/>
        <v>7</v>
      </c>
      <c r="G11" s="47"/>
      <c r="H11" s="2">
        <v>48</v>
      </c>
      <c r="I11" s="2">
        <v>27</v>
      </c>
      <c r="J11" s="2">
        <v>48</v>
      </c>
    </row>
    <row r="12" spans="1:19" x14ac:dyDescent="0.45">
      <c r="A12" s="2">
        <f t="shared" si="0"/>
        <v>8</v>
      </c>
      <c r="B12" s="2">
        <v>31</v>
      </c>
      <c r="C12" s="2">
        <v>53</v>
      </c>
      <c r="D12" s="22"/>
      <c r="F12" s="2">
        <f t="shared" si="1"/>
        <v>8</v>
      </c>
      <c r="G12" s="45" t="s">
        <v>37</v>
      </c>
      <c r="H12" s="2">
        <v>51</v>
      </c>
      <c r="I12" s="2">
        <v>28</v>
      </c>
      <c r="J12" s="2">
        <v>51</v>
      </c>
    </row>
    <row r="13" spans="1:19" x14ac:dyDescent="0.45">
      <c r="A13" s="2">
        <f t="shared" si="0"/>
        <v>9</v>
      </c>
      <c r="B13" s="2">
        <v>32</v>
      </c>
      <c r="C13" s="2">
        <v>51</v>
      </c>
      <c r="D13" s="22"/>
      <c r="F13" s="2">
        <f t="shared" si="1"/>
        <v>9</v>
      </c>
      <c r="G13" s="46"/>
      <c r="H13" s="2">
        <v>49</v>
      </c>
      <c r="I13" s="2">
        <v>28</v>
      </c>
      <c r="J13" s="2">
        <v>49</v>
      </c>
    </row>
    <row r="14" spans="1:19" x14ac:dyDescent="0.45">
      <c r="A14" s="2">
        <f t="shared" si="0"/>
        <v>10</v>
      </c>
      <c r="B14" s="2">
        <v>26</v>
      </c>
      <c r="C14" s="2">
        <v>48</v>
      </c>
      <c r="D14" s="22"/>
      <c r="F14" s="2">
        <f t="shared" si="1"/>
        <v>10</v>
      </c>
      <c r="G14" s="47"/>
      <c r="H14" s="2">
        <v>48</v>
      </c>
      <c r="I14" s="2">
        <v>28</v>
      </c>
      <c r="J14" s="2">
        <v>48</v>
      </c>
    </row>
    <row r="15" spans="1:19" x14ac:dyDescent="0.45">
      <c r="A15" s="2">
        <f t="shared" si="0"/>
        <v>11</v>
      </c>
      <c r="B15" s="2">
        <v>30</v>
      </c>
      <c r="C15" s="2">
        <v>50</v>
      </c>
      <c r="D15" s="22"/>
      <c r="F15" s="2">
        <f t="shared" si="1"/>
        <v>11</v>
      </c>
      <c r="G15" s="45" t="s">
        <v>39</v>
      </c>
      <c r="H15" s="2">
        <v>50</v>
      </c>
      <c r="I15" s="2">
        <v>29</v>
      </c>
      <c r="J15" s="2">
        <v>50</v>
      </c>
    </row>
    <row r="16" spans="1:19" x14ac:dyDescent="0.45">
      <c r="A16" s="2">
        <f t="shared" si="0"/>
        <v>12</v>
      </c>
      <c r="B16" s="2">
        <v>32</v>
      </c>
      <c r="C16" s="2">
        <v>52</v>
      </c>
      <c r="D16" s="22"/>
      <c r="F16" s="2">
        <f t="shared" si="1"/>
        <v>12</v>
      </c>
      <c r="G16" s="46"/>
      <c r="H16" s="2">
        <v>51</v>
      </c>
      <c r="I16" s="2">
        <v>29</v>
      </c>
      <c r="J16" s="2">
        <v>51</v>
      </c>
    </row>
    <row r="17" spans="1:10" x14ac:dyDescent="0.45">
      <c r="A17" s="2">
        <f t="shared" si="0"/>
        <v>13</v>
      </c>
      <c r="B17" s="2">
        <v>27</v>
      </c>
      <c r="C17" s="2">
        <v>47</v>
      </c>
      <c r="D17" s="22"/>
      <c r="F17" s="2">
        <f t="shared" si="1"/>
        <v>13</v>
      </c>
      <c r="G17" s="46"/>
      <c r="H17" s="2">
        <v>52</v>
      </c>
      <c r="I17" s="2">
        <v>29</v>
      </c>
      <c r="J17" s="2">
        <v>52</v>
      </c>
    </row>
    <row r="18" spans="1:10" x14ac:dyDescent="0.45">
      <c r="A18" s="2">
        <f t="shared" si="0"/>
        <v>14</v>
      </c>
      <c r="B18" s="2">
        <v>30</v>
      </c>
      <c r="C18" s="2">
        <v>53</v>
      </c>
      <c r="D18" s="22"/>
      <c r="F18" s="2">
        <f t="shared" si="1"/>
        <v>14</v>
      </c>
      <c r="G18" s="46"/>
      <c r="H18" s="2">
        <v>47</v>
      </c>
      <c r="I18" s="2">
        <v>29</v>
      </c>
      <c r="J18" s="2">
        <v>47</v>
      </c>
    </row>
    <row r="19" spans="1:10" x14ac:dyDescent="0.45">
      <c r="A19" s="2">
        <f t="shared" si="0"/>
        <v>15</v>
      </c>
      <c r="B19" s="2">
        <v>29</v>
      </c>
      <c r="C19" s="2">
        <v>51</v>
      </c>
      <c r="D19" s="22"/>
      <c r="F19" s="2">
        <f t="shared" si="1"/>
        <v>15</v>
      </c>
      <c r="G19" s="47"/>
      <c r="H19" s="2">
        <v>50</v>
      </c>
      <c r="I19" s="2">
        <v>29</v>
      </c>
      <c r="J19" s="2">
        <v>50</v>
      </c>
    </row>
    <row r="20" spans="1:10" x14ac:dyDescent="0.45">
      <c r="A20" s="2">
        <f t="shared" si="0"/>
        <v>16</v>
      </c>
      <c r="B20" s="2">
        <v>29</v>
      </c>
      <c r="C20" s="2">
        <v>52</v>
      </c>
      <c r="D20" s="22"/>
      <c r="F20" s="2">
        <f t="shared" si="1"/>
        <v>16</v>
      </c>
      <c r="G20" s="45" t="s">
        <v>41</v>
      </c>
      <c r="H20" s="2">
        <v>52</v>
      </c>
      <c r="I20" s="2">
        <v>30</v>
      </c>
      <c r="J20" s="2">
        <v>52</v>
      </c>
    </row>
    <row r="21" spans="1:10" x14ac:dyDescent="0.45">
      <c r="A21" s="2">
        <f t="shared" si="0"/>
        <v>17</v>
      </c>
      <c r="B21" s="2">
        <v>30</v>
      </c>
      <c r="C21" s="2">
        <v>54</v>
      </c>
      <c r="D21" s="22"/>
      <c r="F21" s="2">
        <f t="shared" si="1"/>
        <v>17</v>
      </c>
      <c r="G21" s="46"/>
      <c r="H21" s="2">
        <v>52</v>
      </c>
      <c r="I21" s="2">
        <v>30</v>
      </c>
      <c r="J21" s="2">
        <v>52</v>
      </c>
    </row>
    <row r="22" spans="1:10" x14ac:dyDescent="0.45">
      <c r="A22" s="2">
        <f t="shared" si="0"/>
        <v>18</v>
      </c>
      <c r="B22" s="2">
        <v>30</v>
      </c>
      <c r="C22" s="2">
        <v>52</v>
      </c>
      <c r="D22" s="22"/>
      <c r="F22" s="2">
        <f t="shared" si="1"/>
        <v>18</v>
      </c>
      <c r="G22" s="46"/>
      <c r="H22" s="2">
        <v>50</v>
      </c>
      <c r="I22" s="2">
        <v>30</v>
      </c>
      <c r="J22" s="2">
        <v>50</v>
      </c>
    </row>
    <row r="23" spans="1:10" x14ac:dyDescent="0.45">
      <c r="A23" s="2">
        <f t="shared" si="0"/>
        <v>19</v>
      </c>
      <c r="B23" s="2">
        <v>32</v>
      </c>
      <c r="C23" s="2">
        <v>54</v>
      </c>
      <c r="D23" s="22"/>
      <c r="F23" s="2">
        <f t="shared" si="1"/>
        <v>19</v>
      </c>
      <c r="G23" s="46"/>
      <c r="H23" s="2">
        <v>53</v>
      </c>
      <c r="I23" s="2">
        <v>30</v>
      </c>
      <c r="J23" s="2">
        <v>53</v>
      </c>
    </row>
    <row r="24" spans="1:10" x14ac:dyDescent="0.45">
      <c r="A24" s="2">
        <f t="shared" si="0"/>
        <v>20</v>
      </c>
      <c r="B24" s="2">
        <v>29</v>
      </c>
      <c r="C24" s="2">
        <v>47</v>
      </c>
      <c r="D24" s="22"/>
      <c r="F24" s="2">
        <f t="shared" si="1"/>
        <v>20</v>
      </c>
      <c r="G24" s="46"/>
      <c r="H24" s="2">
        <v>54</v>
      </c>
      <c r="I24" s="2">
        <v>30</v>
      </c>
      <c r="J24" s="2">
        <v>54</v>
      </c>
    </row>
    <row r="25" spans="1:10" x14ac:dyDescent="0.45">
      <c r="A25" s="2">
        <f t="shared" si="0"/>
        <v>21</v>
      </c>
      <c r="B25" s="2">
        <v>29</v>
      </c>
      <c r="C25" s="2">
        <v>50</v>
      </c>
      <c r="D25" s="22"/>
      <c r="F25" s="2">
        <f t="shared" si="1"/>
        <v>21</v>
      </c>
      <c r="G25" s="47"/>
      <c r="H25" s="2">
        <v>48</v>
      </c>
      <c r="I25" s="2">
        <v>30</v>
      </c>
      <c r="J25" s="2">
        <v>48</v>
      </c>
    </row>
    <row r="26" spans="1:10" x14ac:dyDescent="0.45">
      <c r="A26" s="2">
        <f t="shared" si="0"/>
        <v>22</v>
      </c>
      <c r="B26" s="2">
        <v>33</v>
      </c>
      <c r="C26" s="2">
        <v>53</v>
      </c>
      <c r="D26" s="22"/>
      <c r="F26" s="2">
        <f t="shared" si="1"/>
        <v>22</v>
      </c>
      <c r="G26" s="45" t="s">
        <v>43</v>
      </c>
      <c r="H26" s="2">
        <v>52</v>
      </c>
      <c r="I26" s="2">
        <v>31</v>
      </c>
      <c r="J26" s="2">
        <v>52</v>
      </c>
    </row>
    <row r="27" spans="1:10" x14ac:dyDescent="0.45">
      <c r="A27" s="2">
        <f t="shared" si="0"/>
        <v>23</v>
      </c>
      <c r="B27" s="2">
        <v>28</v>
      </c>
      <c r="C27" s="2">
        <v>49</v>
      </c>
      <c r="D27" s="22"/>
      <c r="F27" s="2">
        <f t="shared" si="1"/>
        <v>23</v>
      </c>
      <c r="G27" s="46"/>
      <c r="H27" s="2">
        <v>53</v>
      </c>
      <c r="I27" s="2">
        <v>31</v>
      </c>
      <c r="J27" s="2">
        <v>53</v>
      </c>
    </row>
    <row r="28" spans="1:10" x14ac:dyDescent="0.45">
      <c r="A28" s="2">
        <f t="shared" si="0"/>
        <v>24</v>
      </c>
      <c r="B28" s="2">
        <v>28</v>
      </c>
      <c r="C28" s="2">
        <v>48</v>
      </c>
      <c r="D28" s="22"/>
      <c r="F28" s="2">
        <f t="shared" si="1"/>
        <v>24</v>
      </c>
      <c r="G28" s="47"/>
      <c r="H28" s="2">
        <v>54</v>
      </c>
      <c r="I28" s="2">
        <v>31</v>
      </c>
      <c r="J28" s="2">
        <v>54</v>
      </c>
    </row>
    <row r="29" spans="1:10" x14ac:dyDescent="0.45">
      <c r="A29" s="2">
        <f t="shared" si="0"/>
        <v>25</v>
      </c>
      <c r="B29" s="2">
        <v>26</v>
      </c>
      <c r="C29" s="2">
        <v>47</v>
      </c>
      <c r="D29" s="22"/>
      <c r="F29" s="2">
        <f t="shared" si="1"/>
        <v>25</v>
      </c>
      <c r="G29" s="45" t="s">
        <v>45</v>
      </c>
      <c r="H29" s="2">
        <v>51</v>
      </c>
      <c r="I29" s="2">
        <v>32</v>
      </c>
      <c r="J29" s="2">
        <v>51</v>
      </c>
    </row>
    <row r="30" spans="1:10" x14ac:dyDescent="0.45">
      <c r="A30" s="2">
        <f t="shared" si="0"/>
        <v>26</v>
      </c>
      <c r="B30" s="2">
        <v>31</v>
      </c>
      <c r="C30" s="2">
        <v>54</v>
      </c>
      <c r="D30" s="22"/>
      <c r="F30" s="2">
        <f t="shared" si="1"/>
        <v>26</v>
      </c>
      <c r="G30" s="46"/>
      <c r="H30" s="2">
        <v>52</v>
      </c>
      <c r="I30" s="2">
        <v>32</v>
      </c>
      <c r="J30" s="2">
        <v>52</v>
      </c>
    </row>
    <row r="31" spans="1:10" x14ac:dyDescent="0.45">
      <c r="A31" s="2">
        <f t="shared" si="0"/>
        <v>27</v>
      </c>
      <c r="B31" s="2">
        <v>26</v>
      </c>
      <c r="C31" s="2">
        <v>45</v>
      </c>
      <c r="D31" s="22"/>
      <c r="F31" s="2">
        <f t="shared" si="1"/>
        <v>27</v>
      </c>
      <c r="G31" s="47"/>
      <c r="H31" s="2">
        <v>54</v>
      </c>
      <c r="I31" s="2">
        <v>32</v>
      </c>
      <c r="J31" s="2">
        <v>54</v>
      </c>
    </row>
    <row r="32" spans="1:10" x14ac:dyDescent="0.45">
      <c r="A32" s="2">
        <f t="shared" si="0"/>
        <v>28</v>
      </c>
      <c r="B32" s="2">
        <v>33</v>
      </c>
      <c r="C32" s="2">
        <v>55</v>
      </c>
      <c r="D32" s="22"/>
      <c r="F32" s="2">
        <f t="shared" si="1"/>
        <v>28</v>
      </c>
      <c r="G32" s="45" t="s">
        <v>47</v>
      </c>
      <c r="H32" s="2">
        <v>54</v>
      </c>
      <c r="I32" s="2">
        <v>33</v>
      </c>
      <c r="J32" s="2">
        <v>54</v>
      </c>
    </row>
    <row r="33" spans="1:10" x14ac:dyDescent="0.45">
      <c r="A33" s="2">
        <f t="shared" si="0"/>
        <v>29</v>
      </c>
      <c r="B33" s="2">
        <v>27</v>
      </c>
      <c r="C33" s="2">
        <v>48</v>
      </c>
      <c r="D33" s="22"/>
      <c r="F33" s="2">
        <f t="shared" si="1"/>
        <v>29</v>
      </c>
      <c r="G33" s="46"/>
      <c r="H33" s="2">
        <v>53</v>
      </c>
      <c r="I33" s="2">
        <v>33</v>
      </c>
      <c r="J33" s="2">
        <v>53</v>
      </c>
    </row>
    <row r="34" spans="1:10" x14ac:dyDescent="0.45">
      <c r="A34" s="2">
        <f t="shared" si="0"/>
        <v>30</v>
      </c>
      <c r="B34" s="2">
        <v>30</v>
      </c>
      <c r="C34" s="2">
        <v>48</v>
      </c>
      <c r="D34" s="22"/>
      <c r="F34" s="2">
        <f t="shared" si="1"/>
        <v>30</v>
      </c>
      <c r="G34" s="47"/>
      <c r="H34" s="2">
        <v>55</v>
      </c>
      <c r="I34" s="2">
        <v>33</v>
      </c>
      <c r="J34" s="2">
        <v>55</v>
      </c>
    </row>
    <row r="35" spans="1:10" x14ac:dyDescent="0.45">
      <c r="A35" s="20" t="s">
        <v>30</v>
      </c>
      <c r="B35" s="19">
        <f>AVERAGE(B5:B34)</f>
        <v>29.4</v>
      </c>
      <c r="C35" s="19">
        <f>AVERAGE(C5:C34)</f>
        <v>50.43333333333333</v>
      </c>
      <c r="D35" s="19"/>
      <c r="F35" s="20" t="s">
        <v>30</v>
      </c>
      <c r="G35" s="19" t="e">
        <f>AVERAGE(G5:G34)</f>
        <v>#DIV/0!</v>
      </c>
      <c r="H35" s="19">
        <f>AVERAGE(H5:H34)</f>
        <v>50.43333333333333</v>
      </c>
      <c r="J35" s="19">
        <f>AVERAGE(J5:J34)</f>
        <v>50.43333333333333</v>
      </c>
    </row>
  </sheetData>
  <mergeCells count="8">
    <mergeCell ref="G29:G31"/>
    <mergeCell ref="G32:G34"/>
    <mergeCell ref="G5:G8"/>
    <mergeCell ref="G9:G11"/>
    <mergeCell ref="G12:G14"/>
    <mergeCell ref="G15:G19"/>
    <mergeCell ref="G20:G25"/>
    <mergeCell ref="G26:G28"/>
  </mergeCells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データ表</vt:lpstr>
      <vt:lpstr>結果</vt:lpstr>
      <vt:lpstr>シミュレーション</vt:lpstr>
      <vt:lpstr>8水準としての別解</vt:lpstr>
      <vt:lpstr>8水準としてのデータ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2020-06-22T07:13:20Z</dcterms:created>
  <dcterms:modified xsi:type="dcterms:W3CDTF">2021-08-13T05:06:09Z</dcterms:modified>
</cp:coreProperties>
</file>