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6050CA0E-0DEA-493C-A5F6-01D02412CE87}" xr6:coauthVersionLast="47" xr6:coauthVersionMax="47" xr10:uidLastSave="{00000000-0000-0000-0000-000000000000}"/>
  <bookViews>
    <workbookView xWindow="-108" yWindow="-108" windowWidth="19416" windowHeight="10560" activeTab="1" xr2:uid="{00000000-000D-0000-FFFF-FFFF00000000}"/>
  </bookViews>
  <sheets>
    <sheet name="元データ" sheetId="1" r:id="rId1"/>
    <sheet name="対比データ" sheetId="5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4" i="5" l="1"/>
  <c r="P24" i="5"/>
  <c r="O24" i="5"/>
  <c r="N5" i="5"/>
  <c r="N6" i="5" s="1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L24" i="5" l="1"/>
  <c r="K24" i="5"/>
  <c r="J24" i="5"/>
  <c r="I24" i="5"/>
  <c r="H24" i="5"/>
  <c r="G24" i="5"/>
  <c r="F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E16" i="5"/>
  <c r="E15" i="5"/>
  <c r="E14" i="5"/>
  <c r="D14" i="5"/>
  <c r="E13" i="5"/>
  <c r="D13" i="5"/>
  <c r="E12" i="5"/>
  <c r="D12" i="5"/>
  <c r="E11" i="5"/>
  <c r="D11" i="5"/>
  <c r="E10" i="5"/>
  <c r="E9" i="5"/>
  <c r="E8" i="5"/>
  <c r="D8" i="5"/>
  <c r="E7" i="5"/>
  <c r="D7" i="5"/>
  <c r="E6" i="5"/>
  <c r="E5" i="5"/>
  <c r="D5" i="5"/>
  <c r="C5" i="5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E4" i="5"/>
  <c r="D4" i="5"/>
  <c r="M24" i="1"/>
  <c r="L24" i="1"/>
  <c r="K24" i="1"/>
  <c r="J24" i="1"/>
  <c r="I24" i="1"/>
  <c r="H24" i="1"/>
  <c r="G24" i="1"/>
  <c r="F24" i="1"/>
  <c r="E24" i="1"/>
  <c r="D24" i="1"/>
  <c r="C2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E24" i="5" l="1"/>
  <c r="D24" i="5"/>
  <c r="N24" i="1"/>
</calcChain>
</file>

<file path=xl/sharedStrings.xml><?xml version="1.0" encoding="utf-8"?>
<sst xmlns="http://schemas.openxmlformats.org/spreadsheetml/2006/main" count="69" uniqueCount="45">
  <si>
    <t>№</t>
  </si>
  <si>
    <r>
      <rPr>
        <sz val="11"/>
        <color theme="1"/>
        <rFont val="ＭＳ ゴシック"/>
        <family val="3"/>
        <charset val="128"/>
      </rPr>
      <t>原料メーカ</t>
    </r>
  </si>
  <si>
    <r>
      <rPr>
        <sz val="11"/>
        <color theme="1"/>
        <rFont val="ＭＳ ゴシック"/>
        <family val="3"/>
        <charset val="128"/>
      </rPr>
      <t>生産機械</t>
    </r>
  </si>
  <si>
    <r>
      <rPr>
        <sz val="11"/>
        <color theme="1"/>
        <rFont val="ＭＳ ゴシック"/>
        <family val="3"/>
        <charset val="128"/>
      </rPr>
      <t>生産担当者</t>
    </r>
  </si>
  <si>
    <r>
      <rPr>
        <sz val="11"/>
        <color theme="1"/>
        <rFont val="ＭＳ ゴシック"/>
        <family val="3"/>
        <charset val="128"/>
      </rPr>
      <t>生産条件</t>
    </r>
  </si>
  <si>
    <r>
      <rPr>
        <sz val="11"/>
        <color theme="1"/>
        <rFont val="ＭＳ ゴシック"/>
        <family val="3"/>
        <charset val="128"/>
      </rPr>
      <t>特性値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</si>
  <si>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1        </t>
    </r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</si>
  <si>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</si>
  <si>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</si>
  <si>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ゴシック"/>
        <family val="3"/>
        <charset val="128"/>
      </rPr>
      <t>新式</t>
    </r>
    <r>
      <rPr>
        <sz val="11"/>
        <color theme="1"/>
        <rFont val="Times New Roman"/>
        <family val="1"/>
      </rPr>
      <t xml:space="preserve">         </t>
    </r>
    <r>
      <rPr>
        <i/>
        <sz val="11"/>
        <color theme="1"/>
        <rFont val="Times New Roman"/>
        <family val="1"/>
      </rPr>
      <t xml:space="preserve"> x4</t>
    </r>
  </si>
  <si>
    <r>
      <rPr>
        <sz val="11"/>
        <color theme="1"/>
        <rFont val="ＭＳ ゴシック"/>
        <family val="3"/>
        <charset val="128"/>
      </rPr>
      <t>旧式</t>
    </r>
    <r>
      <rPr>
        <sz val="11"/>
        <color theme="1"/>
        <rFont val="Times New Roman"/>
        <family val="1"/>
      </rPr>
      <t xml:space="preserve">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</si>
  <si>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</si>
  <si>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</si>
  <si>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</si>
  <si>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</si>
  <si>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ゴシック"/>
        <family val="3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</si>
  <si>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ゴシック"/>
        <family val="3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</si>
  <si>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t>y</t>
  </si>
  <si>
    <t>平均</t>
  </si>
  <si>
    <t>原料メーカ</t>
  </si>
  <si>
    <t>機械</t>
  </si>
  <si>
    <t>生産担当者</t>
  </si>
  <si>
    <t>生産条件</t>
  </si>
  <si>
    <r>
      <rPr>
        <sz val="11"/>
        <color theme="1"/>
        <rFont val="ＭＳ 明朝"/>
        <family val="1"/>
        <charset val="128"/>
      </rPr>
      <t>特性値</t>
    </r>
  </si>
  <si>
    <r>
      <rPr>
        <sz val="11"/>
        <color theme="1"/>
        <rFont val="ＭＳ 明朝"/>
        <family val="1"/>
        <charset val="128"/>
      </rPr>
      <t xml:space="preserve">旧式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</si>
  <si>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</si>
  <si>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</si>
  <si>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</si>
  <si>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Ｐ明朝"/>
        <family val="1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</si>
  <si>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Ｐ明朝"/>
        <family val="1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</si>
  <si>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明朝"/>
        <family val="1"/>
        <charset val="128"/>
      </rPr>
      <t>社と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明朝"/>
        <family val="1"/>
        <charset val="128"/>
      </rPr>
      <t>社の平均と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明朝"/>
        <family val="1"/>
        <charset val="128"/>
      </rPr>
      <t>社の差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X2</t>
    </r>
  </si>
  <si>
    <t>通常の数量化</t>
    <rPh sb="0" eb="2">
      <t>ツウジョウ</t>
    </rPh>
    <rPh sb="3" eb="6">
      <t>スウリョウカ</t>
    </rPh>
    <phoneticPr fontId="7"/>
  </si>
  <si>
    <t>対比による数量化</t>
    <rPh sb="0" eb="2">
      <t>タイヒ</t>
    </rPh>
    <rPh sb="5" eb="8">
      <t>スウリョウカ</t>
    </rPh>
    <phoneticPr fontId="7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</si>
  <si>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phoneticPr fontId="7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</si>
  <si>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3</t>
    </r>
    <phoneticPr fontId="7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</si>
  <si>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1</t>
    </r>
    <phoneticPr fontId="7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</si>
  <si>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phoneticPr fontId="7"/>
  </si>
  <si>
    <r>
      <t>A</t>
    </r>
    <r>
      <rPr>
        <sz val="8"/>
        <color theme="1"/>
        <rFont val="ＭＳ ゴシック"/>
        <family val="3"/>
        <charset val="128"/>
      </rPr>
      <t>社</t>
    </r>
    <rPh sb="1" eb="2">
      <t>シャ</t>
    </rPh>
    <phoneticPr fontId="7"/>
  </si>
  <si>
    <r>
      <t>B</t>
    </r>
    <r>
      <rPr>
        <sz val="8"/>
        <color theme="1"/>
        <rFont val="ＭＳ ゴシック"/>
        <family val="3"/>
        <charset val="128"/>
      </rPr>
      <t>社</t>
    </r>
    <rPh sb="1" eb="2">
      <t>シャ</t>
    </rPh>
    <phoneticPr fontId="7"/>
  </si>
  <si>
    <r>
      <t>C</t>
    </r>
    <r>
      <rPr>
        <sz val="8"/>
        <color theme="1"/>
        <rFont val="ＭＳ ゴシック"/>
        <family val="3"/>
        <charset val="128"/>
      </rPr>
      <t>社</t>
    </r>
    <rPh sb="1" eb="2">
      <t>シャ</t>
    </rPh>
    <phoneticPr fontId="7"/>
  </si>
  <si>
    <r>
      <t>A</t>
    </r>
    <r>
      <rPr>
        <sz val="11"/>
        <color theme="1"/>
        <rFont val="ＭＳ ゴシック"/>
        <family val="3"/>
        <charset val="128"/>
      </rPr>
      <t>社と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社の差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  <phoneticPr fontId="7"/>
  </si>
  <si>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2/2</t>
    </r>
    <phoneticPr fontId="7"/>
  </si>
  <si>
    <r>
      <t>-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2/2</t>
    </r>
    <phoneticPr fontId="7"/>
  </si>
  <si>
    <r>
      <t>1/</t>
    </r>
    <r>
      <rPr>
        <sz val="10"/>
        <color theme="1"/>
        <rFont val="ＭＳ Ｐ明朝"/>
        <family val="1"/>
        <charset val="128"/>
      </rPr>
      <t>√6</t>
    </r>
    <phoneticPr fontId="7"/>
  </si>
  <si>
    <r>
      <t>-2/</t>
    </r>
    <r>
      <rPr>
        <sz val="10"/>
        <color theme="1"/>
        <rFont val="ＭＳ Ｐ明朝"/>
        <family val="1"/>
        <charset val="128"/>
      </rPr>
      <t>√</t>
    </r>
    <r>
      <rPr>
        <sz val="10"/>
        <color theme="1"/>
        <rFont val="Times New Roman"/>
        <family val="1"/>
      </rPr>
      <t>6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</si>
</sst>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2" x14ac:knownFonts="1">
    <font>
      <sz val="11"/>
      <color theme="1"/>
      <name val="ＭＳ Ｐゴシック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vertAlign val="subscript"/>
      <sz val="11"/>
      <color theme="1"/>
      <name val="Times New Roman"/>
      <family val="1"/>
    </font>
    <font>
      <sz val="8"/>
      <color theme="1"/>
      <name val="ＭＳ ゴシック"/>
      <family val="3"/>
      <charset val="128"/>
    </font>
    <font>
      <sz val="8"/>
      <color theme="1"/>
      <name val="Times New Roman"/>
      <family val="1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34"/>
  <sheetViews>
    <sheetView workbookViewId="0">
      <selection activeCell="B2" sqref="B2:E24"/>
    </sheetView>
  </sheetViews>
  <sheetFormatPr defaultColWidth="9" defaultRowHeight="13.2" x14ac:dyDescent="0.2"/>
  <cols>
    <col min="2" max="2" width="5.77734375" style="1" customWidth="1"/>
    <col min="3" max="3" width="6" style="1" customWidth="1"/>
    <col min="4" max="4" width="5.6640625" style="1" customWidth="1"/>
    <col min="5" max="5" width="6" style="1" customWidth="1"/>
    <col min="6" max="6" width="6.33203125" style="1" customWidth="1"/>
    <col min="7" max="7" width="7.33203125" style="1" customWidth="1"/>
    <col min="8" max="9" width="6.21875" style="1" customWidth="1"/>
    <col min="10" max="11" width="6.5546875" style="1" customWidth="1"/>
    <col min="12" max="13" width="8.88671875" style="1"/>
    <col min="14" max="14" width="10.6640625" style="1" customWidth="1"/>
    <col min="15" max="15" width="3.6640625" customWidth="1"/>
    <col min="22" max="22" width="9.21875" bestFit="1" customWidth="1"/>
  </cols>
  <sheetData>
    <row r="2" spans="2:14" ht="18" customHeight="1" x14ac:dyDescent="0.2">
      <c r="B2" s="26" t="s">
        <v>0</v>
      </c>
      <c r="C2" s="28" t="s">
        <v>1</v>
      </c>
      <c r="D2" s="29"/>
      <c r="E2" s="30"/>
      <c r="F2" s="28" t="s">
        <v>2</v>
      </c>
      <c r="G2" s="30"/>
      <c r="H2" s="28" t="s">
        <v>3</v>
      </c>
      <c r="I2" s="29"/>
      <c r="J2" s="29"/>
      <c r="K2" s="30"/>
      <c r="L2" s="28" t="s">
        <v>4</v>
      </c>
      <c r="M2" s="30"/>
      <c r="N2" s="18" t="s">
        <v>5</v>
      </c>
    </row>
    <row r="3" spans="2:14" ht="27" customHeight="1" x14ac:dyDescent="0.2">
      <c r="B3" s="27"/>
      <c r="C3" s="7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6" t="s">
        <v>17</v>
      </c>
    </row>
    <row r="4" spans="2:14" ht="13.8" x14ac:dyDescent="0.2">
      <c r="B4" s="3">
        <v>1</v>
      </c>
      <c r="C4" s="3">
        <v>1</v>
      </c>
      <c r="D4" s="3">
        <v>0</v>
      </c>
      <c r="E4" s="3">
        <v>0</v>
      </c>
      <c r="F4" s="3">
        <v>1</v>
      </c>
      <c r="G4" s="3">
        <v>0</v>
      </c>
      <c r="H4" s="3">
        <v>1</v>
      </c>
      <c r="I4" s="3">
        <v>0</v>
      </c>
      <c r="J4" s="3">
        <v>0</v>
      </c>
      <c r="K4" s="3">
        <v>0</v>
      </c>
      <c r="L4" s="3">
        <v>52</v>
      </c>
      <c r="M4" s="3">
        <v>241</v>
      </c>
      <c r="N4" s="8">
        <v>13.4479851514101</v>
      </c>
    </row>
    <row r="5" spans="2:14" ht="13.8" x14ac:dyDescent="0.2">
      <c r="B5" s="3">
        <f t="shared" ref="B5:B23" si="0">B4+1</f>
        <v>2</v>
      </c>
      <c r="C5" s="3">
        <v>1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1</v>
      </c>
      <c r="J5" s="3">
        <v>0</v>
      </c>
      <c r="K5" s="3">
        <v>0</v>
      </c>
      <c r="L5" s="3">
        <v>49</v>
      </c>
      <c r="M5" s="3">
        <v>241</v>
      </c>
      <c r="N5" s="8">
        <v>23.9957576516084</v>
      </c>
    </row>
    <row r="6" spans="2:14" ht="13.8" x14ac:dyDescent="0.2">
      <c r="B6" s="3">
        <f t="shared" si="0"/>
        <v>3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49</v>
      </c>
      <c r="M6" s="3">
        <v>238</v>
      </c>
      <c r="N6" s="8">
        <v>26.1359736034413</v>
      </c>
    </row>
    <row r="7" spans="2:14" ht="13.8" x14ac:dyDescent="0.2">
      <c r="B7" s="3">
        <f t="shared" si="0"/>
        <v>4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1</v>
      </c>
      <c r="L7" s="3">
        <v>46</v>
      </c>
      <c r="M7" s="3">
        <v>242</v>
      </c>
      <c r="N7" s="8">
        <v>22.709863279806399</v>
      </c>
    </row>
    <row r="8" spans="2:14" ht="13.8" x14ac:dyDescent="0.2">
      <c r="B8" s="3">
        <f t="shared" si="0"/>
        <v>5</v>
      </c>
      <c r="C8" s="3">
        <v>0</v>
      </c>
      <c r="D8" s="3">
        <v>0</v>
      </c>
      <c r="E8" s="3">
        <v>1</v>
      </c>
      <c r="F8" s="3">
        <v>0</v>
      </c>
      <c r="G8" s="3">
        <v>1</v>
      </c>
      <c r="H8" s="3">
        <v>1</v>
      </c>
      <c r="I8" s="3">
        <v>0</v>
      </c>
      <c r="J8" s="3">
        <v>0</v>
      </c>
      <c r="K8" s="3">
        <v>0</v>
      </c>
      <c r="L8" s="3">
        <v>53</v>
      </c>
      <c r="M8" s="3">
        <v>239</v>
      </c>
      <c r="N8" s="8">
        <v>25.768605892872401</v>
      </c>
    </row>
    <row r="9" spans="2:14" ht="13.8" x14ac:dyDescent="0.2">
      <c r="B9" s="3">
        <f t="shared" si="0"/>
        <v>6</v>
      </c>
      <c r="C9" s="3">
        <v>0</v>
      </c>
      <c r="D9" s="3">
        <v>1</v>
      </c>
      <c r="E9" s="3">
        <v>0</v>
      </c>
      <c r="F9" s="3">
        <v>0</v>
      </c>
      <c r="G9" s="3">
        <v>1</v>
      </c>
      <c r="H9" s="3">
        <v>0</v>
      </c>
      <c r="I9" s="3">
        <v>1</v>
      </c>
      <c r="J9" s="3">
        <v>0</v>
      </c>
      <c r="K9" s="3">
        <v>0</v>
      </c>
      <c r="L9" s="3">
        <v>48</v>
      </c>
      <c r="M9" s="3">
        <v>241</v>
      </c>
      <c r="N9" s="8">
        <v>22.936298864521</v>
      </c>
    </row>
    <row r="10" spans="2:14" ht="13.8" x14ac:dyDescent="0.2">
      <c r="B10" s="3">
        <f t="shared" si="0"/>
        <v>7</v>
      </c>
      <c r="C10" s="3">
        <v>0</v>
      </c>
      <c r="D10" s="3">
        <v>1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  <c r="J10" s="3">
        <v>1</v>
      </c>
      <c r="K10" s="3">
        <v>0</v>
      </c>
      <c r="L10" s="3">
        <v>45</v>
      </c>
      <c r="M10" s="3">
        <v>241</v>
      </c>
      <c r="N10" s="8">
        <v>21.6315485100261</v>
      </c>
    </row>
    <row r="11" spans="2:14" ht="13.8" x14ac:dyDescent="0.2">
      <c r="B11" s="3">
        <f t="shared" si="0"/>
        <v>8</v>
      </c>
      <c r="C11" s="3">
        <v>0</v>
      </c>
      <c r="D11" s="3">
        <v>0</v>
      </c>
      <c r="E11" s="3">
        <v>1</v>
      </c>
      <c r="F11" s="3">
        <v>0</v>
      </c>
      <c r="G11" s="3">
        <v>1</v>
      </c>
      <c r="H11" s="3">
        <v>0</v>
      </c>
      <c r="I11" s="3">
        <v>0</v>
      </c>
      <c r="J11" s="3">
        <v>0</v>
      </c>
      <c r="K11" s="3">
        <v>1</v>
      </c>
      <c r="L11" s="3">
        <v>52</v>
      </c>
      <c r="M11" s="3">
        <v>243</v>
      </c>
      <c r="N11" s="8">
        <v>11.8051379682496</v>
      </c>
    </row>
    <row r="12" spans="2:14" ht="13.8" x14ac:dyDescent="0.2">
      <c r="B12" s="3">
        <f t="shared" si="0"/>
        <v>9</v>
      </c>
      <c r="C12" s="3">
        <v>0</v>
      </c>
      <c r="D12" s="3">
        <v>0</v>
      </c>
      <c r="E12" s="3">
        <v>1</v>
      </c>
      <c r="F12" s="3">
        <v>1</v>
      </c>
      <c r="G12" s="3">
        <v>0</v>
      </c>
      <c r="H12" s="3">
        <v>1</v>
      </c>
      <c r="I12" s="3">
        <v>0</v>
      </c>
      <c r="J12" s="3">
        <v>0</v>
      </c>
      <c r="K12" s="3">
        <v>0</v>
      </c>
      <c r="L12" s="3">
        <v>48</v>
      </c>
      <c r="M12" s="3">
        <v>241</v>
      </c>
      <c r="N12" s="8">
        <v>25.730676325829702</v>
      </c>
    </row>
    <row r="13" spans="2:14" ht="13.8" x14ac:dyDescent="0.2">
      <c r="B13" s="3">
        <f t="shared" si="0"/>
        <v>10</v>
      </c>
      <c r="C13" s="3">
        <v>1</v>
      </c>
      <c r="D13" s="3">
        <v>0</v>
      </c>
      <c r="E13" s="3">
        <v>0</v>
      </c>
      <c r="F13" s="3">
        <v>1</v>
      </c>
      <c r="G13" s="3">
        <v>0</v>
      </c>
      <c r="H13" s="3">
        <v>0</v>
      </c>
      <c r="I13" s="3">
        <v>1</v>
      </c>
      <c r="J13" s="3">
        <v>0</v>
      </c>
      <c r="K13" s="3">
        <v>0</v>
      </c>
      <c r="L13" s="3">
        <v>55</v>
      </c>
      <c r="M13" s="3">
        <v>239</v>
      </c>
      <c r="N13" s="8">
        <v>26.410335117578501</v>
      </c>
    </row>
    <row r="14" spans="2:14" ht="13.8" x14ac:dyDescent="0.2">
      <c r="B14" s="3">
        <f t="shared" si="0"/>
        <v>11</v>
      </c>
      <c r="C14" s="3">
        <v>1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47</v>
      </c>
      <c r="M14" s="3">
        <v>240</v>
      </c>
      <c r="N14" s="8">
        <v>23.032823832798702</v>
      </c>
    </row>
    <row r="15" spans="2:14" ht="13.8" x14ac:dyDescent="0.2">
      <c r="B15" s="3">
        <f t="shared" si="0"/>
        <v>12</v>
      </c>
      <c r="C15" s="3">
        <v>0</v>
      </c>
      <c r="D15" s="3">
        <v>1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50</v>
      </c>
      <c r="M15" s="3">
        <v>239</v>
      </c>
      <c r="N15" s="8">
        <v>26.409857696015401</v>
      </c>
    </row>
    <row r="16" spans="2:14" ht="13.8" x14ac:dyDescent="0.2">
      <c r="B16" s="3">
        <f t="shared" si="0"/>
        <v>13</v>
      </c>
      <c r="C16" s="3">
        <v>0</v>
      </c>
      <c r="D16" s="3">
        <v>1</v>
      </c>
      <c r="E16" s="3">
        <v>0</v>
      </c>
      <c r="F16" s="3">
        <v>1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46</v>
      </c>
      <c r="M16" s="3">
        <v>239</v>
      </c>
      <c r="N16" s="8">
        <v>29.7982929418562</v>
      </c>
    </row>
    <row r="17" spans="1:23" ht="13.8" x14ac:dyDescent="0.2">
      <c r="B17" s="3">
        <f t="shared" si="0"/>
        <v>14</v>
      </c>
      <c r="C17" s="3">
        <v>0</v>
      </c>
      <c r="D17" s="3">
        <v>1</v>
      </c>
      <c r="E17" s="3">
        <v>0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0</v>
      </c>
      <c r="L17" s="3">
        <v>48</v>
      </c>
      <c r="M17" s="3">
        <v>241</v>
      </c>
      <c r="N17" s="8">
        <v>20.283875801111499</v>
      </c>
    </row>
    <row r="18" spans="1:23" ht="13.8" x14ac:dyDescent="0.2">
      <c r="B18" s="3">
        <f t="shared" si="0"/>
        <v>15</v>
      </c>
      <c r="C18" s="3">
        <v>1</v>
      </c>
      <c r="D18" s="3">
        <v>0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1</v>
      </c>
      <c r="K18" s="3">
        <v>0</v>
      </c>
      <c r="L18" s="3">
        <v>50</v>
      </c>
      <c r="M18" s="3">
        <v>236</v>
      </c>
      <c r="N18" s="8">
        <v>29.088098605722202</v>
      </c>
    </row>
    <row r="19" spans="1:23" ht="13.8" x14ac:dyDescent="0.2">
      <c r="B19" s="3">
        <f t="shared" si="0"/>
        <v>16</v>
      </c>
      <c r="C19" s="3">
        <v>1</v>
      </c>
      <c r="D19" s="3">
        <v>0</v>
      </c>
      <c r="E19" s="3">
        <v>0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1</v>
      </c>
      <c r="L19" s="3">
        <v>54</v>
      </c>
      <c r="M19" s="3">
        <v>237</v>
      </c>
      <c r="N19" s="8">
        <v>25.8586483214516</v>
      </c>
    </row>
    <row r="20" spans="1:23" ht="13.8" x14ac:dyDescent="0.2">
      <c r="B20" s="3">
        <f t="shared" si="0"/>
        <v>17</v>
      </c>
      <c r="C20" s="3">
        <v>0</v>
      </c>
      <c r="D20" s="3">
        <v>0</v>
      </c>
      <c r="E20" s="3">
        <v>1</v>
      </c>
      <c r="F20" s="3">
        <v>0</v>
      </c>
      <c r="G20" s="3">
        <v>1</v>
      </c>
      <c r="H20" s="3">
        <v>1</v>
      </c>
      <c r="I20" s="3">
        <v>0</v>
      </c>
      <c r="J20" s="3">
        <v>0</v>
      </c>
      <c r="K20" s="3">
        <v>0</v>
      </c>
      <c r="L20" s="3">
        <v>52</v>
      </c>
      <c r="M20" s="3">
        <v>240</v>
      </c>
      <c r="N20" s="8">
        <v>21.598195012519099</v>
      </c>
    </row>
    <row r="21" spans="1:23" ht="13.8" x14ac:dyDescent="0.2">
      <c r="B21" s="3">
        <f t="shared" si="0"/>
        <v>18</v>
      </c>
      <c r="C21" s="3">
        <v>0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1</v>
      </c>
      <c r="J21" s="3">
        <v>0</v>
      </c>
      <c r="K21" s="3">
        <v>0</v>
      </c>
      <c r="L21" s="3">
        <v>55</v>
      </c>
      <c r="M21" s="3">
        <v>239</v>
      </c>
      <c r="N21" s="8">
        <v>21.612092430097899</v>
      </c>
    </row>
    <row r="22" spans="1:23" ht="13.8" x14ac:dyDescent="0.2">
      <c r="B22" s="3">
        <f t="shared" si="0"/>
        <v>19</v>
      </c>
      <c r="C22" s="3">
        <v>0</v>
      </c>
      <c r="D22" s="3">
        <v>0</v>
      </c>
      <c r="E22" s="3">
        <v>1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55</v>
      </c>
      <c r="M22" s="3">
        <v>239</v>
      </c>
      <c r="N22" s="8">
        <v>18.122423951374302</v>
      </c>
    </row>
    <row r="23" spans="1:23" ht="13.8" x14ac:dyDescent="0.2">
      <c r="B23" s="3">
        <f t="shared" si="0"/>
        <v>20</v>
      </c>
      <c r="C23" s="3">
        <v>0</v>
      </c>
      <c r="D23" s="3">
        <v>0</v>
      </c>
      <c r="E23" s="3">
        <v>1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47</v>
      </c>
      <c r="M23" s="3">
        <v>238</v>
      </c>
      <c r="N23" s="8">
        <v>29.802597643435</v>
      </c>
    </row>
    <row r="24" spans="1:23" ht="13.8" x14ac:dyDescent="0.2">
      <c r="B24" s="1" t="s">
        <v>18</v>
      </c>
      <c r="C24" s="5">
        <f>AVERAGE(C4:C23)</f>
        <v>0.35</v>
      </c>
      <c r="D24" s="5">
        <f t="shared" ref="D24:N24" si="1">AVERAGE(D4:D23)</f>
        <v>0.3</v>
      </c>
      <c r="E24" s="5">
        <f t="shared" si="1"/>
        <v>0.35</v>
      </c>
      <c r="F24" s="5">
        <f t="shared" si="1"/>
        <v>0.5</v>
      </c>
      <c r="G24" s="5">
        <f t="shared" si="1"/>
        <v>0.5</v>
      </c>
      <c r="H24" s="5">
        <f t="shared" si="1"/>
        <v>0.25</v>
      </c>
      <c r="I24" s="5">
        <f t="shared" si="1"/>
        <v>0.25</v>
      </c>
      <c r="J24" s="5">
        <f t="shared" si="1"/>
        <v>0.25</v>
      </c>
      <c r="K24" s="5">
        <f t="shared" si="1"/>
        <v>0.25</v>
      </c>
      <c r="L24" s="5">
        <f t="shared" si="1"/>
        <v>50.05</v>
      </c>
      <c r="M24" s="5">
        <f t="shared" si="1"/>
        <v>239.7</v>
      </c>
      <c r="N24" s="9">
        <f t="shared" si="1"/>
        <v>23.308954430086267</v>
      </c>
      <c r="P24" s="12"/>
      <c r="Q24" s="12"/>
      <c r="R24" s="12"/>
    </row>
    <row r="25" spans="1:23" ht="13.8" x14ac:dyDescent="0.2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P25" s="12"/>
      <c r="Q25" s="12"/>
      <c r="R25" s="12"/>
    </row>
    <row r="30" spans="1:23" x14ac:dyDescent="0.2">
      <c r="S30" s="16"/>
      <c r="T30" s="24" t="s">
        <v>31</v>
      </c>
      <c r="U30" s="25"/>
      <c r="V30" s="24" t="s">
        <v>32</v>
      </c>
      <c r="W30" s="25"/>
    </row>
    <row r="31" spans="1:23" ht="16.2" x14ac:dyDescent="0.2">
      <c r="S31" s="13"/>
      <c r="T31" s="14" t="s">
        <v>33</v>
      </c>
      <c r="U31" s="15" t="s">
        <v>34</v>
      </c>
      <c r="V31" s="15" t="s">
        <v>35</v>
      </c>
      <c r="W31" s="15" t="s">
        <v>36</v>
      </c>
    </row>
    <row r="32" spans="1:23" ht="13.8" x14ac:dyDescent="0.2">
      <c r="S32" s="17" t="s">
        <v>37</v>
      </c>
      <c r="T32" s="15">
        <v>0</v>
      </c>
      <c r="U32" s="15">
        <v>0</v>
      </c>
      <c r="V32" s="19" t="s">
        <v>41</v>
      </c>
      <c r="W32" s="19" t="s">
        <v>43</v>
      </c>
    </row>
    <row r="33" spans="19:23" ht="13.8" x14ac:dyDescent="0.2">
      <c r="S33" s="17" t="s">
        <v>38</v>
      </c>
      <c r="T33" s="15">
        <v>1</v>
      </c>
      <c r="U33" s="15">
        <v>0</v>
      </c>
      <c r="V33" s="18">
        <v>0</v>
      </c>
      <c r="W33" s="20" t="s">
        <v>44</v>
      </c>
    </row>
    <row r="34" spans="19:23" ht="13.8" x14ac:dyDescent="0.2">
      <c r="S34" s="17" t="s">
        <v>39</v>
      </c>
      <c r="T34" s="15">
        <v>0</v>
      </c>
      <c r="U34" s="15">
        <v>1</v>
      </c>
      <c r="V34" s="20" t="s">
        <v>42</v>
      </c>
      <c r="W34" s="19" t="s">
        <v>43</v>
      </c>
    </row>
  </sheetData>
  <mergeCells count="7">
    <mergeCell ref="T30:U30"/>
    <mergeCell ref="V30:W30"/>
    <mergeCell ref="B2:B3"/>
    <mergeCell ref="C2:E2"/>
    <mergeCell ref="F2:G2"/>
    <mergeCell ref="H2:K2"/>
    <mergeCell ref="L2:M2"/>
  </mergeCells>
  <phoneticPr fontId="7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31"/>
  <sheetViews>
    <sheetView tabSelected="1" workbookViewId="0">
      <selection activeCell="H3" sqref="H3"/>
    </sheetView>
  </sheetViews>
  <sheetFormatPr defaultColWidth="9" defaultRowHeight="13.2" x14ac:dyDescent="0.2"/>
  <cols>
    <col min="1" max="1" width="3.33203125" customWidth="1"/>
    <col min="2" max="2" width="3" customWidth="1"/>
  </cols>
  <sheetData>
    <row r="2" spans="3:17" ht="13.8" x14ac:dyDescent="0.2">
      <c r="C2" s="26" t="s">
        <v>0</v>
      </c>
      <c r="D2" s="31" t="s">
        <v>19</v>
      </c>
      <c r="E2" s="32"/>
      <c r="F2" s="2" t="s">
        <v>20</v>
      </c>
      <c r="G2" s="31" t="s">
        <v>21</v>
      </c>
      <c r="H2" s="32"/>
      <c r="I2" s="32"/>
      <c r="J2" s="33" t="s">
        <v>22</v>
      </c>
      <c r="K2" s="32"/>
      <c r="L2" s="3" t="s">
        <v>23</v>
      </c>
      <c r="N2" s="26" t="s">
        <v>0</v>
      </c>
      <c r="O2" s="28" t="s">
        <v>1</v>
      </c>
      <c r="P2" s="29"/>
      <c r="Q2" s="30"/>
    </row>
    <row r="3" spans="3:17" ht="68.400000000000006" x14ac:dyDescent="0.2">
      <c r="C3" s="27"/>
      <c r="D3" s="4" t="s">
        <v>40</v>
      </c>
      <c r="E3" s="4" t="s">
        <v>30</v>
      </c>
      <c r="F3" s="4" t="s">
        <v>24</v>
      </c>
      <c r="G3" s="4" t="s">
        <v>25</v>
      </c>
      <c r="H3" s="4" t="s">
        <v>26</v>
      </c>
      <c r="I3" s="4" t="s">
        <v>27</v>
      </c>
      <c r="J3" s="4" t="s">
        <v>28</v>
      </c>
      <c r="K3" s="4" t="s">
        <v>29</v>
      </c>
      <c r="L3" s="6" t="s">
        <v>17</v>
      </c>
      <c r="N3" s="27"/>
      <c r="O3" s="7" t="s">
        <v>6</v>
      </c>
      <c r="P3" s="4" t="s">
        <v>7</v>
      </c>
      <c r="Q3" s="4" t="s">
        <v>8</v>
      </c>
    </row>
    <row r="4" spans="3:17" ht="13.8" x14ac:dyDescent="0.2">
      <c r="C4" s="3">
        <v>1</v>
      </c>
      <c r="D4" s="10">
        <f t="shared" ref="D4:D7" si="0">1/SQRT(2)</f>
        <v>0.70710678118654746</v>
      </c>
      <c r="E4" s="10">
        <f t="shared" ref="E4:E8" si="1">1/SQRT(6)</f>
        <v>0.40824829046386307</v>
      </c>
      <c r="F4" s="3">
        <v>0</v>
      </c>
      <c r="G4" s="3">
        <v>0</v>
      </c>
      <c r="H4" s="3">
        <v>0</v>
      </c>
      <c r="I4" s="3">
        <v>0</v>
      </c>
      <c r="J4" s="3">
        <v>52</v>
      </c>
      <c r="K4" s="3">
        <v>241</v>
      </c>
      <c r="L4" s="8">
        <v>13.4479851514101</v>
      </c>
      <c r="N4" s="18">
        <v>1</v>
      </c>
      <c r="O4" s="18">
        <v>1</v>
      </c>
      <c r="P4" s="18">
        <v>0</v>
      </c>
      <c r="Q4" s="18">
        <v>0</v>
      </c>
    </row>
    <row r="5" spans="3:17" ht="13.8" x14ac:dyDescent="0.2">
      <c r="C5" s="3">
        <f t="shared" ref="C5:C23" si="2">C4+1</f>
        <v>2</v>
      </c>
      <c r="D5" s="10">
        <f t="shared" si="0"/>
        <v>0.70710678118654746</v>
      </c>
      <c r="E5" s="10">
        <f t="shared" si="1"/>
        <v>0.40824829046386307</v>
      </c>
      <c r="F5" s="3">
        <v>0</v>
      </c>
      <c r="G5" s="3">
        <v>1</v>
      </c>
      <c r="H5" s="3">
        <v>0</v>
      </c>
      <c r="I5" s="3">
        <v>0</v>
      </c>
      <c r="J5" s="3">
        <v>49</v>
      </c>
      <c r="K5" s="3">
        <v>241</v>
      </c>
      <c r="L5" s="8">
        <v>23.9957576516084</v>
      </c>
      <c r="N5" s="18">
        <f t="shared" ref="N5:N23" si="3">N4+1</f>
        <v>2</v>
      </c>
      <c r="O5" s="18">
        <v>1</v>
      </c>
      <c r="P5" s="18">
        <v>0</v>
      </c>
      <c r="Q5" s="18">
        <v>0</v>
      </c>
    </row>
    <row r="6" spans="3:17" ht="13.8" x14ac:dyDescent="0.2">
      <c r="C6" s="3">
        <f t="shared" si="2"/>
        <v>3</v>
      </c>
      <c r="D6" s="3">
        <v>0</v>
      </c>
      <c r="E6" s="3">
        <f>-2/SQRT(6)</f>
        <v>-0.81649658092772615</v>
      </c>
      <c r="F6" s="3">
        <v>0</v>
      </c>
      <c r="G6" s="3">
        <v>0</v>
      </c>
      <c r="H6" s="3">
        <v>1</v>
      </c>
      <c r="I6" s="3">
        <v>0</v>
      </c>
      <c r="J6" s="3">
        <v>49</v>
      </c>
      <c r="K6" s="3">
        <v>238</v>
      </c>
      <c r="L6" s="8">
        <v>26.1359736034413</v>
      </c>
      <c r="N6" s="18">
        <f t="shared" si="3"/>
        <v>3</v>
      </c>
      <c r="O6" s="18">
        <v>0</v>
      </c>
      <c r="P6" s="18">
        <v>1</v>
      </c>
      <c r="Q6" s="18">
        <v>0</v>
      </c>
    </row>
    <row r="7" spans="3:17" ht="13.8" x14ac:dyDescent="0.2">
      <c r="C7" s="3">
        <f t="shared" si="2"/>
        <v>4</v>
      </c>
      <c r="D7" s="10">
        <f t="shared" si="0"/>
        <v>0.70710678118654746</v>
      </c>
      <c r="E7" s="10">
        <f t="shared" si="1"/>
        <v>0.40824829046386307</v>
      </c>
      <c r="F7" s="3">
        <v>0</v>
      </c>
      <c r="G7" s="3">
        <v>0</v>
      </c>
      <c r="H7" s="3">
        <v>0</v>
      </c>
      <c r="I7" s="3">
        <v>1</v>
      </c>
      <c r="J7" s="3">
        <v>46</v>
      </c>
      <c r="K7" s="3">
        <v>242</v>
      </c>
      <c r="L7" s="8">
        <v>22.709863279806399</v>
      </c>
      <c r="N7" s="18">
        <f t="shared" si="3"/>
        <v>4</v>
      </c>
      <c r="O7" s="18">
        <v>1</v>
      </c>
      <c r="P7" s="18">
        <v>0</v>
      </c>
      <c r="Q7" s="18">
        <v>0</v>
      </c>
    </row>
    <row r="8" spans="3:17" ht="13.8" x14ac:dyDescent="0.2">
      <c r="C8" s="3">
        <f t="shared" si="2"/>
        <v>5</v>
      </c>
      <c r="D8" s="11">
        <f t="shared" ref="D8" si="4">-1/SQRT(2)</f>
        <v>-0.70710678118654746</v>
      </c>
      <c r="E8" s="11">
        <f t="shared" si="1"/>
        <v>0.40824829046386307</v>
      </c>
      <c r="F8" s="3">
        <v>1</v>
      </c>
      <c r="G8" s="3">
        <v>0</v>
      </c>
      <c r="H8" s="3">
        <v>0</v>
      </c>
      <c r="I8" s="3">
        <v>0</v>
      </c>
      <c r="J8" s="3">
        <v>53</v>
      </c>
      <c r="K8" s="3">
        <v>239</v>
      </c>
      <c r="L8" s="8">
        <v>25.768605892872401</v>
      </c>
      <c r="N8" s="18">
        <f t="shared" si="3"/>
        <v>5</v>
      </c>
      <c r="O8" s="18">
        <v>0</v>
      </c>
      <c r="P8" s="18">
        <v>0</v>
      </c>
      <c r="Q8" s="18">
        <v>1</v>
      </c>
    </row>
    <row r="9" spans="3:17" ht="13.8" x14ac:dyDescent="0.2">
      <c r="C9" s="3">
        <f t="shared" si="2"/>
        <v>6</v>
      </c>
      <c r="D9" s="3">
        <v>0</v>
      </c>
      <c r="E9" s="3">
        <f t="shared" ref="E9:E10" si="5">-2/SQRT(6)</f>
        <v>-0.81649658092772615</v>
      </c>
      <c r="F9" s="3">
        <v>1</v>
      </c>
      <c r="G9" s="3">
        <v>1</v>
      </c>
      <c r="H9" s="3">
        <v>0</v>
      </c>
      <c r="I9" s="3">
        <v>0</v>
      </c>
      <c r="J9" s="3">
        <v>48</v>
      </c>
      <c r="K9" s="3">
        <v>241</v>
      </c>
      <c r="L9" s="8">
        <v>22.936298864521</v>
      </c>
      <c r="N9" s="18">
        <f t="shared" si="3"/>
        <v>6</v>
      </c>
      <c r="O9" s="18">
        <v>0</v>
      </c>
      <c r="P9" s="18">
        <v>1</v>
      </c>
      <c r="Q9" s="18">
        <v>0</v>
      </c>
    </row>
    <row r="10" spans="3:17" ht="13.8" x14ac:dyDescent="0.2">
      <c r="C10" s="3">
        <f t="shared" si="2"/>
        <v>7</v>
      </c>
      <c r="D10" s="3">
        <v>0</v>
      </c>
      <c r="E10" s="3">
        <f t="shared" si="5"/>
        <v>-0.81649658092772615</v>
      </c>
      <c r="F10" s="3">
        <v>1</v>
      </c>
      <c r="G10" s="3">
        <v>0</v>
      </c>
      <c r="H10" s="3">
        <v>1</v>
      </c>
      <c r="I10" s="3">
        <v>0</v>
      </c>
      <c r="J10" s="3">
        <v>45</v>
      </c>
      <c r="K10" s="3">
        <v>241</v>
      </c>
      <c r="L10" s="8">
        <v>21.6315485100261</v>
      </c>
      <c r="N10" s="18">
        <f t="shared" si="3"/>
        <v>7</v>
      </c>
      <c r="O10" s="18">
        <v>0</v>
      </c>
      <c r="P10" s="18">
        <v>1</v>
      </c>
      <c r="Q10" s="18">
        <v>0</v>
      </c>
    </row>
    <row r="11" spans="3:17" ht="13.8" x14ac:dyDescent="0.2">
      <c r="C11" s="3">
        <f t="shared" si="2"/>
        <v>8</v>
      </c>
      <c r="D11" s="11">
        <f t="shared" ref="D11:D12" si="6">-1/SQRT(2)</f>
        <v>-0.70710678118654746</v>
      </c>
      <c r="E11" s="11">
        <f>1/SQRT(6)</f>
        <v>0.40824829046386307</v>
      </c>
      <c r="F11" s="3">
        <v>1</v>
      </c>
      <c r="G11" s="3">
        <v>0</v>
      </c>
      <c r="H11" s="3">
        <v>0</v>
      </c>
      <c r="I11" s="3">
        <v>1</v>
      </c>
      <c r="J11" s="3">
        <v>52</v>
      </c>
      <c r="K11" s="3">
        <v>243</v>
      </c>
      <c r="L11" s="8">
        <v>11.8051379682496</v>
      </c>
      <c r="N11" s="18">
        <f t="shared" si="3"/>
        <v>8</v>
      </c>
      <c r="O11" s="18">
        <v>0</v>
      </c>
      <c r="P11" s="18">
        <v>0</v>
      </c>
      <c r="Q11" s="18">
        <v>1</v>
      </c>
    </row>
    <row r="12" spans="3:17" ht="13.8" x14ac:dyDescent="0.2">
      <c r="C12" s="3">
        <f t="shared" si="2"/>
        <v>9</v>
      </c>
      <c r="D12" s="11">
        <f t="shared" si="6"/>
        <v>-0.70710678118654746</v>
      </c>
      <c r="E12" s="11">
        <f>1/SQRT(6)</f>
        <v>0.40824829046386307</v>
      </c>
      <c r="F12" s="3">
        <v>0</v>
      </c>
      <c r="G12" s="3">
        <v>0</v>
      </c>
      <c r="H12" s="3">
        <v>0</v>
      </c>
      <c r="I12" s="3">
        <v>0</v>
      </c>
      <c r="J12" s="3">
        <v>48</v>
      </c>
      <c r="K12" s="3">
        <v>241</v>
      </c>
      <c r="L12" s="8">
        <v>25.730676325829702</v>
      </c>
      <c r="N12" s="18">
        <f t="shared" si="3"/>
        <v>9</v>
      </c>
      <c r="O12" s="18">
        <v>0</v>
      </c>
      <c r="P12" s="18">
        <v>0</v>
      </c>
      <c r="Q12" s="18">
        <v>1</v>
      </c>
    </row>
    <row r="13" spans="3:17" ht="13.8" x14ac:dyDescent="0.2">
      <c r="C13" s="3">
        <f t="shared" si="2"/>
        <v>10</v>
      </c>
      <c r="D13" s="10">
        <f>1/SQRT(2)</f>
        <v>0.70710678118654746</v>
      </c>
      <c r="E13" s="10">
        <f t="shared" ref="E13:E14" si="7">1/SQRT(6)</f>
        <v>0.40824829046386307</v>
      </c>
      <c r="F13" s="3">
        <v>0</v>
      </c>
      <c r="G13" s="3">
        <v>1</v>
      </c>
      <c r="H13" s="3">
        <v>0</v>
      </c>
      <c r="I13" s="3">
        <v>0</v>
      </c>
      <c r="J13" s="3">
        <v>55</v>
      </c>
      <c r="K13" s="3">
        <v>239</v>
      </c>
      <c r="L13" s="8">
        <v>26.410335117578501</v>
      </c>
      <c r="N13" s="18">
        <f t="shared" si="3"/>
        <v>10</v>
      </c>
      <c r="O13" s="18">
        <v>1</v>
      </c>
      <c r="P13" s="18">
        <v>0</v>
      </c>
      <c r="Q13" s="18">
        <v>0</v>
      </c>
    </row>
    <row r="14" spans="3:17" ht="13.8" x14ac:dyDescent="0.2">
      <c r="C14" s="3">
        <f t="shared" si="2"/>
        <v>11</v>
      </c>
      <c r="D14" s="10">
        <f>1/SQRT(2)</f>
        <v>0.70710678118654746</v>
      </c>
      <c r="E14" s="10">
        <f t="shared" si="7"/>
        <v>0.40824829046386307</v>
      </c>
      <c r="F14" s="3">
        <v>0</v>
      </c>
      <c r="G14" s="3">
        <v>0</v>
      </c>
      <c r="H14" s="3">
        <v>1</v>
      </c>
      <c r="I14" s="3">
        <v>0</v>
      </c>
      <c r="J14" s="3">
        <v>47</v>
      </c>
      <c r="K14" s="3">
        <v>240</v>
      </c>
      <c r="L14" s="8">
        <v>23.032823832798702</v>
      </c>
      <c r="N14" s="18">
        <f t="shared" si="3"/>
        <v>11</v>
      </c>
      <c r="O14" s="18">
        <v>1</v>
      </c>
      <c r="P14" s="18">
        <v>0</v>
      </c>
      <c r="Q14" s="18">
        <v>0</v>
      </c>
    </row>
    <row r="15" spans="3:17" ht="13.8" x14ac:dyDescent="0.2">
      <c r="C15" s="3">
        <f t="shared" si="2"/>
        <v>12</v>
      </c>
      <c r="D15" s="3">
        <v>0</v>
      </c>
      <c r="E15" s="3">
        <f t="shared" ref="E15:E17" si="8">-2/SQRT(6)</f>
        <v>-0.81649658092772615</v>
      </c>
      <c r="F15" s="3">
        <v>0</v>
      </c>
      <c r="G15" s="3">
        <v>0</v>
      </c>
      <c r="H15" s="3">
        <v>0</v>
      </c>
      <c r="I15" s="3">
        <v>1</v>
      </c>
      <c r="J15" s="3">
        <v>50</v>
      </c>
      <c r="K15" s="3">
        <v>239</v>
      </c>
      <c r="L15" s="8">
        <v>26.409857696015401</v>
      </c>
      <c r="N15" s="18">
        <f t="shared" si="3"/>
        <v>12</v>
      </c>
      <c r="O15" s="18">
        <v>0</v>
      </c>
      <c r="P15" s="18">
        <v>1</v>
      </c>
      <c r="Q15" s="18">
        <v>0</v>
      </c>
    </row>
    <row r="16" spans="3:17" ht="13.8" x14ac:dyDescent="0.2">
      <c r="C16" s="3">
        <f t="shared" si="2"/>
        <v>13</v>
      </c>
      <c r="D16" s="3">
        <v>0</v>
      </c>
      <c r="E16" s="3">
        <f t="shared" si="8"/>
        <v>-0.81649658092772615</v>
      </c>
      <c r="F16" s="3">
        <v>0</v>
      </c>
      <c r="G16" s="3">
        <v>0</v>
      </c>
      <c r="H16" s="3">
        <v>0</v>
      </c>
      <c r="I16" s="3">
        <v>0</v>
      </c>
      <c r="J16" s="3">
        <v>46</v>
      </c>
      <c r="K16" s="3">
        <v>239</v>
      </c>
      <c r="L16" s="8">
        <v>29.7982929418562</v>
      </c>
      <c r="N16" s="18">
        <f t="shared" si="3"/>
        <v>13</v>
      </c>
      <c r="O16" s="18">
        <v>0</v>
      </c>
      <c r="P16" s="18">
        <v>1</v>
      </c>
      <c r="Q16" s="18">
        <v>0</v>
      </c>
    </row>
    <row r="17" spans="1:17" ht="13.8" x14ac:dyDescent="0.2">
      <c r="C17" s="3">
        <f t="shared" si="2"/>
        <v>14</v>
      </c>
      <c r="D17" s="3">
        <v>0</v>
      </c>
      <c r="E17" s="3">
        <f t="shared" si="8"/>
        <v>-0.81649658092772615</v>
      </c>
      <c r="F17" s="3">
        <v>1</v>
      </c>
      <c r="G17" s="3">
        <v>1</v>
      </c>
      <c r="H17" s="3">
        <v>0</v>
      </c>
      <c r="I17" s="3">
        <v>0</v>
      </c>
      <c r="J17" s="3">
        <v>48</v>
      </c>
      <c r="K17" s="3">
        <v>241</v>
      </c>
      <c r="L17" s="8">
        <v>20.283875801111499</v>
      </c>
      <c r="N17" s="18">
        <f t="shared" si="3"/>
        <v>14</v>
      </c>
      <c r="O17" s="18">
        <v>0</v>
      </c>
      <c r="P17" s="18">
        <v>1</v>
      </c>
      <c r="Q17" s="18">
        <v>0</v>
      </c>
    </row>
    <row r="18" spans="1:17" ht="13.8" x14ac:dyDescent="0.2">
      <c r="C18" s="3">
        <f t="shared" si="2"/>
        <v>15</v>
      </c>
      <c r="D18" s="10">
        <f t="shared" ref="D18:D19" si="9">1/SQRT(2)</f>
        <v>0.70710678118654746</v>
      </c>
      <c r="E18" s="10">
        <f t="shared" ref="E18:E23" si="10">1/SQRT(6)</f>
        <v>0.40824829046386307</v>
      </c>
      <c r="F18" s="3">
        <v>1</v>
      </c>
      <c r="G18" s="3">
        <v>0</v>
      </c>
      <c r="H18" s="3">
        <v>1</v>
      </c>
      <c r="I18" s="3">
        <v>0</v>
      </c>
      <c r="J18" s="3">
        <v>50</v>
      </c>
      <c r="K18" s="3">
        <v>236</v>
      </c>
      <c r="L18" s="8">
        <v>29.088098605722202</v>
      </c>
      <c r="N18" s="18">
        <f t="shared" si="3"/>
        <v>15</v>
      </c>
      <c r="O18" s="18">
        <v>1</v>
      </c>
      <c r="P18" s="18">
        <v>0</v>
      </c>
      <c r="Q18" s="18">
        <v>0</v>
      </c>
    </row>
    <row r="19" spans="1:17" ht="13.8" x14ac:dyDescent="0.2">
      <c r="C19" s="3">
        <f t="shared" si="2"/>
        <v>16</v>
      </c>
      <c r="D19" s="10">
        <f t="shared" si="9"/>
        <v>0.70710678118654746</v>
      </c>
      <c r="E19" s="10">
        <f t="shared" si="10"/>
        <v>0.40824829046386307</v>
      </c>
      <c r="F19" s="3">
        <v>1</v>
      </c>
      <c r="G19" s="3">
        <v>0</v>
      </c>
      <c r="H19" s="3">
        <v>0</v>
      </c>
      <c r="I19" s="3">
        <v>1</v>
      </c>
      <c r="J19" s="3">
        <v>54</v>
      </c>
      <c r="K19" s="3">
        <v>237</v>
      </c>
      <c r="L19" s="8">
        <v>25.8586483214516</v>
      </c>
      <c r="N19" s="18">
        <f t="shared" si="3"/>
        <v>16</v>
      </c>
      <c r="O19" s="18">
        <v>1</v>
      </c>
      <c r="P19" s="18">
        <v>0</v>
      </c>
      <c r="Q19" s="18">
        <v>0</v>
      </c>
    </row>
    <row r="20" spans="1:17" ht="13.8" x14ac:dyDescent="0.2">
      <c r="C20" s="3">
        <f t="shared" si="2"/>
        <v>17</v>
      </c>
      <c r="D20" s="11">
        <f t="shared" ref="D20:D23" si="11">-1/SQRT(2)</f>
        <v>-0.70710678118654746</v>
      </c>
      <c r="E20" s="11">
        <f t="shared" si="10"/>
        <v>0.40824829046386307</v>
      </c>
      <c r="F20" s="3">
        <v>1</v>
      </c>
      <c r="G20" s="3">
        <v>0</v>
      </c>
      <c r="H20" s="3">
        <v>0</v>
      </c>
      <c r="I20" s="3">
        <v>0</v>
      </c>
      <c r="J20" s="3">
        <v>52</v>
      </c>
      <c r="K20" s="3">
        <v>240</v>
      </c>
      <c r="L20" s="8">
        <v>21.598195012519099</v>
      </c>
      <c r="N20" s="18">
        <f t="shared" si="3"/>
        <v>17</v>
      </c>
      <c r="O20" s="18">
        <v>0</v>
      </c>
      <c r="P20" s="18">
        <v>0</v>
      </c>
      <c r="Q20" s="18">
        <v>1</v>
      </c>
    </row>
    <row r="21" spans="1:17" ht="13.8" x14ac:dyDescent="0.2">
      <c r="C21" s="3">
        <f t="shared" si="2"/>
        <v>18</v>
      </c>
      <c r="D21" s="11">
        <f t="shared" si="11"/>
        <v>-0.70710678118654746</v>
      </c>
      <c r="E21" s="11">
        <f t="shared" si="10"/>
        <v>0.40824829046386307</v>
      </c>
      <c r="F21" s="3">
        <v>1</v>
      </c>
      <c r="G21" s="3">
        <v>1</v>
      </c>
      <c r="H21" s="3">
        <v>0</v>
      </c>
      <c r="I21" s="3">
        <v>0</v>
      </c>
      <c r="J21" s="3">
        <v>55</v>
      </c>
      <c r="K21" s="3">
        <v>239</v>
      </c>
      <c r="L21" s="8">
        <v>21.612092430097899</v>
      </c>
      <c r="N21" s="18">
        <f t="shared" si="3"/>
        <v>18</v>
      </c>
      <c r="O21" s="18">
        <v>0</v>
      </c>
      <c r="P21" s="18">
        <v>0</v>
      </c>
      <c r="Q21" s="18">
        <v>1</v>
      </c>
    </row>
    <row r="22" spans="1:17" ht="13.8" x14ac:dyDescent="0.2">
      <c r="C22" s="3">
        <f t="shared" si="2"/>
        <v>19</v>
      </c>
      <c r="D22" s="11">
        <f t="shared" si="11"/>
        <v>-0.70710678118654746</v>
      </c>
      <c r="E22" s="11">
        <f t="shared" si="10"/>
        <v>0.40824829046386307</v>
      </c>
      <c r="F22" s="3">
        <v>1</v>
      </c>
      <c r="G22" s="3">
        <v>0</v>
      </c>
      <c r="H22" s="3">
        <v>1</v>
      </c>
      <c r="I22" s="3">
        <v>0</v>
      </c>
      <c r="J22" s="3">
        <v>55</v>
      </c>
      <c r="K22" s="3">
        <v>239</v>
      </c>
      <c r="L22" s="8">
        <v>18.122423951374302</v>
      </c>
      <c r="N22" s="18">
        <f t="shared" si="3"/>
        <v>19</v>
      </c>
      <c r="O22" s="18">
        <v>0</v>
      </c>
      <c r="P22" s="18">
        <v>0</v>
      </c>
      <c r="Q22" s="18">
        <v>1</v>
      </c>
    </row>
    <row r="23" spans="1:17" ht="13.8" x14ac:dyDescent="0.2">
      <c r="C23" s="3">
        <f t="shared" si="2"/>
        <v>20</v>
      </c>
      <c r="D23" s="11">
        <f t="shared" si="11"/>
        <v>-0.70710678118654746</v>
      </c>
      <c r="E23" s="11">
        <f t="shared" si="10"/>
        <v>0.40824829046386307</v>
      </c>
      <c r="F23" s="3">
        <v>0</v>
      </c>
      <c r="G23" s="3">
        <v>0</v>
      </c>
      <c r="H23" s="3">
        <v>0</v>
      </c>
      <c r="I23" s="3">
        <v>1</v>
      </c>
      <c r="J23" s="3">
        <v>47</v>
      </c>
      <c r="K23" s="3">
        <v>238</v>
      </c>
      <c r="L23" s="8">
        <v>29.802597643435</v>
      </c>
      <c r="N23" s="18">
        <f t="shared" si="3"/>
        <v>20</v>
      </c>
      <c r="O23" s="18">
        <v>0</v>
      </c>
      <c r="P23" s="18">
        <v>0</v>
      </c>
      <c r="Q23" s="18">
        <v>1</v>
      </c>
    </row>
    <row r="24" spans="1:17" ht="13.8" x14ac:dyDescent="0.2">
      <c r="C24" s="1" t="s">
        <v>18</v>
      </c>
      <c r="D24" s="5">
        <f t="shared" ref="D24:L24" si="12">AVERAGE(D4:D23)</f>
        <v>0</v>
      </c>
      <c r="E24" s="5">
        <f t="shared" si="12"/>
        <v>4.0824829046386311E-2</v>
      </c>
      <c r="F24" s="5">
        <f t="shared" si="12"/>
        <v>0.5</v>
      </c>
      <c r="G24" s="5">
        <f t="shared" si="12"/>
        <v>0.25</v>
      </c>
      <c r="H24" s="5">
        <f t="shared" si="12"/>
        <v>0.25</v>
      </c>
      <c r="I24" s="5">
        <f t="shared" si="12"/>
        <v>0.25</v>
      </c>
      <c r="J24" s="5">
        <f t="shared" si="12"/>
        <v>50.05</v>
      </c>
      <c r="K24" s="5">
        <f t="shared" si="12"/>
        <v>239.7</v>
      </c>
      <c r="L24" s="9">
        <f t="shared" si="12"/>
        <v>23.308954430086267</v>
      </c>
      <c r="N24" s="1" t="s">
        <v>18</v>
      </c>
      <c r="O24" s="5">
        <f>AVERAGE(O4:O23)</f>
        <v>0.35</v>
      </c>
      <c r="P24" s="5">
        <f t="shared" ref="P24:Q24" si="13">AVERAGE(P4:P23)</f>
        <v>0.3</v>
      </c>
      <c r="Q24" s="5">
        <f t="shared" si="13"/>
        <v>0.35</v>
      </c>
    </row>
    <row r="25" spans="1:17" x14ac:dyDescent="0.2">
      <c r="A25" s="1"/>
    </row>
    <row r="27" spans="1:17" x14ac:dyDescent="0.2">
      <c r="D27" s="16"/>
      <c r="E27" s="24" t="s">
        <v>31</v>
      </c>
      <c r="F27" s="25"/>
      <c r="G27" s="24" t="s">
        <v>32</v>
      </c>
      <c r="H27" s="25"/>
    </row>
    <row r="28" spans="1:17" ht="16.2" x14ac:dyDescent="0.2">
      <c r="D28" s="21"/>
      <c r="E28" s="22" t="s">
        <v>33</v>
      </c>
      <c r="F28" s="23" t="s">
        <v>34</v>
      </c>
      <c r="G28" s="23" t="s">
        <v>35</v>
      </c>
      <c r="H28" s="23" t="s">
        <v>36</v>
      </c>
    </row>
    <row r="29" spans="1:17" ht="13.8" x14ac:dyDescent="0.2">
      <c r="D29" s="17" t="s">
        <v>37</v>
      </c>
      <c r="E29" s="23">
        <v>0</v>
      </c>
      <c r="F29" s="23">
        <v>0</v>
      </c>
      <c r="G29" s="19" t="s">
        <v>41</v>
      </c>
      <c r="H29" s="19" t="s">
        <v>43</v>
      </c>
    </row>
    <row r="30" spans="1:17" ht="13.8" x14ac:dyDescent="0.2">
      <c r="D30" s="17" t="s">
        <v>38</v>
      </c>
      <c r="E30" s="23">
        <v>1</v>
      </c>
      <c r="F30" s="23">
        <v>0</v>
      </c>
      <c r="G30" s="23">
        <v>0</v>
      </c>
      <c r="H30" s="20" t="s">
        <v>44</v>
      </c>
    </row>
    <row r="31" spans="1:17" ht="13.8" x14ac:dyDescent="0.2">
      <c r="D31" s="17" t="s">
        <v>39</v>
      </c>
      <c r="E31" s="23">
        <v>0</v>
      </c>
      <c r="F31" s="23">
        <v>1</v>
      </c>
      <c r="G31" s="20" t="s">
        <v>42</v>
      </c>
      <c r="H31" s="19" t="s">
        <v>43</v>
      </c>
    </row>
  </sheetData>
  <mergeCells count="8">
    <mergeCell ref="C2:C3"/>
    <mergeCell ref="N2:N3"/>
    <mergeCell ref="E27:F27"/>
    <mergeCell ref="G27:H27"/>
    <mergeCell ref="O2:Q2"/>
    <mergeCell ref="D2:E2"/>
    <mergeCell ref="G2:I2"/>
    <mergeCell ref="J2:K2"/>
  </mergeCells>
  <phoneticPr fontId="7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対比データ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2020-05-31T13:16:00Z</dcterms:created>
  <dcterms:modified xsi:type="dcterms:W3CDTF">2021-08-13T01:37:28Z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