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0879D4C9-A448-4CF5-80C1-B0B8241D7570}" xr6:coauthVersionLast="47" xr6:coauthVersionMax="47" xr10:uidLastSave="{00000000-0000-0000-0000-000000000000}"/>
  <bookViews>
    <workbookView xWindow="-108" yWindow="-108" windowWidth="19416" windowHeight="10560" activeTab="5" xr2:uid="{00000000-000D-0000-FFFF-FFFF00000000}"/>
  </bookViews>
  <sheets>
    <sheet name="データ" sheetId="1" r:id="rId1"/>
    <sheet name="解析用データ" sheetId="21" r:id="rId2"/>
    <sheet name="相関係数" sheetId="22" r:id="rId3"/>
    <sheet name="解析結果" sheetId="23" r:id="rId4"/>
    <sheet name="8変数データ" sheetId="19" r:id="rId5"/>
    <sheet name="8変数解析結果" sheetId="20" r:id="rId6"/>
  </sheets>
  <calcPr calcId="181029"/>
</workbook>
</file>

<file path=xl/calcChain.xml><?xml version="1.0" encoding="utf-8"?>
<calcChain xmlns="http://schemas.openxmlformats.org/spreadsheetml/2006/main">
  <c r="Q14" i="20" l="1"/>
  <c r="Q13" i="20"/>
  <c r="H14" i="23"/>
  <c r="H12" i="20"/>
  <c r="H13" i="20"/>
  <c r="H13" i="23"/>
  <c r="H12" i="23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C32" i="21"/>
  <c r="B32" i="21"/>
  <c r="C31" i="21"/>
  <c r="B31" i="21"/>
  <c r="D35" i="1"/>
  <c r="D36" i="1"/>
  <c r="C36" i="1"/>
  <c r="C35" i="1"/>
</calcChain>
</file>

<file path=xl/sharedStrings.xml><?xml version="1.0" encoding="utf-8"?>
<sst xmlns="http://schemas.openxmlformats.org/spreadsheetml/2006/main" count="183" uniqueCount="83">
  <si>
    <t>概要</t>
  </si>
  <si>
    <t>残差</t>
  </si>
  <si>
    <t xml:space="preserve">t </t>
  </si>
  <si>
    <t>残差出力</t>
  </si>
  <si>
    <t>観測値</t>
  </si>
  <si>
    <t>予測値: 売上高（円）</t>
  </si>
  <si>
    <t>標準残差</t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</si>
  <si>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</si>
  <si>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</si>
  <si>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単価</t>
    <rPh sb="0" eb="2">
      <t>タンカ</t>
    </rPh>
    <phoneticPr fontId="1"/>
  </si>
  <si>
    <t>売上</t>
    <rPh sb="0" eb="2">
      <t>ウリアゲ</t>
    </rPh>
    <phoneticPr fontId="1"/>
  </si>
  <si>
    <t>合計</t>
    <rPh sb="0" eb="2">
      <t>ゴウケイ</t>
    </rPh>
    <phoneticPr fontId="1"/>
  </si>
  <si>
    <r>
      <rPr>
        <sz val="11"/>
        <rFont val="ＭＳ 明朝"/>
        <family val="1"/>
        <charset val="128"/>
      </rPr>
      <t>日付</t>
    </r>
    <rPh sb="0" eb="2">
      <t>ヒヅケ</t>
    </rPh>
    <phoneticPr fontId="1"/>
  </si>
  <si>
    <r>
      <rPr>
        <sz val="11"/>
        <rFont val="ＭＳ 明朝"/>
        <family val="1"/>
        <charset val="128"/>
      </rPr>
      <t>単価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円</t>
    </r>
    <r>
      <rPr>
        <sz val="11"/>
        <rFont val="Times New Roman"/>
        <family val="1"/>
      </rPr>
      <t>)</t>
    </r>
    <rPh sb="3" eb="4">
      <t>エン</t>
    </rPh>
    <phoneticPr fontId="1"/>
  </si>
  <si>
    <r>
      <rPr>
        <sz val="11"/>
        <rFont val="ＭＳ 明朝"/>
        <family val="1"/>
        <charset val="128"/>
      </rPr>
      <t>競合店の安売り</t>
    </r>
    <rPh sb="0" eb="2">
      <t>キョウゴウ</t>
    </rPh>
    <rPh sb="2" eb="3">
      <t>テン</t>
    </rPh>
    <rPh sb="4" eb="6">
      <t>ヤスウ</t>
    </rPh>
    <phoneticPr fontId="1"/>
  </si>
  <si>
    <r>
      <rPr>
        <sz val="11"/>
        <rFont val="ＭＳ 明朝"/>
        <family val="1"/>
        <charset val="128"/>
      </rPr>
      <t>日</t>
    </r>
  </si>
  <si>
    <r>
      <rPr>
        <sz val="11"/>
        <rFont val="ＭＳ 明朝"/>
        <family val="1"/>
        <charset val="128"/>
      </rPr>
      <t>月</t>
    </r>
  </si>
  <si>
    <r>
      <rPr>
        <sz val="11"/>
        <rFont val="ＭＳ 明朝"/>
        <family val="1"/>
        <charset val="128"/>
      </rPr>
      <t>火</t>
    </r>
  </si>
  <si>
    <r>
      <rPr>
        <sz val="11"/>
        <rFont val="ＭＳ 明朝"/>
        <family val="1"/>
        <charset val="128"/>
      </rPr>
      <t>水</t>
    </r>
  </si>
  <si>
    <r>
      <rPr>
        <sz val="11"/>
        <rFont val="ＭＳ 明朝"/>
        <family val="1"/>
        <charset val="128"/>
      </rPr>
      <t>木</t>
    </r>
  </si>
  <si>
    <r>
      <rPr>
        <sz val="11"/>
        <rFont val="ＭＳ 明朝"/>
        <family val="1"/>
        <charset val="128"/>
      </rPr>
      <t>金</t>
    </r>
  </si>
  <si>
    <r>
      <rPr>
        <sz val="11"/>
        <rFont val="ＭＳ 明朝"/>
        <family val="1"/>
        <charset val="128"/>
      </rPr>
      <t>土</t>
    </r>
  </si>
  <si>
    <r>
      <rPr>
        <sz val="11"/>
        <rFont val="ＭＳ 明朝"/>
        <family val="1"/>
        <charset val="128"/>
      </rPr>
      <t>売上高（円）</t>
    </r>
    <rPh sb="0" eb="2">
      <t>ウリアゲ</t>
    </rPh>
    <rPh sb="2" eb="3">
      <t>ダカ</t>
    </rPh>
    <rPh sb="4" eb="5">
      <t>エン</t>
    </rPh>
    <phoneticPr fontId="1"/>
  </si>
  <si>
    <t>店のチラシ配布</t>
    <rPh sb="0" eb="1">
      <t>ミセ</t>
    </rPh>
    <rPh sb="5" eb="7">
      <t>ハイフ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</si>
  <si>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19</t>
    </r>
    <r>
      <rPr>
        <sz val="11"/>
        <rFont val="ＭＳ 明朝"/>
        <family val="1"/>
        <charset val="128"/>
      </rPr>
      <t>℃以下</t>
    </r>
    <rPh sb="0" eb="2">
      <t>キオン</t>
    </rPh>
    <rPh sb="5" eb="7">
      <t>イカ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</si>
  <si>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20</t>
    </r>
    <r>
      <rPr>
        <sz val="11"/>
        <rFont val="ＭＳ 明朝"/>
        <family val="1"/>
        <charset val="128"/>
      </rPr>
      <t>～</t>
    </r>
    <r>
      <rPr>
        <sz val="11"/>
        <rFont val="Times New Roman"/>
        <family val="1"/>
      </rPr>
      <t>25</t>
    </r>
    <r>
      <rPr>
        <sz val="11"/>
        <rFont val="ＭＳ 明朝"/>
        <family val="1"/>
        <charset val="128"/>
      </rPr>
      <t>℃</t>
    </r>
    <rPh sb="0" eb="2">
      <t>キオン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</si>
  <si>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26</t>
    </r>
    <r>
      <rPr>
        <sz val="11"/>
        <rFont val="ＭＳ 明朝"/>
        <family val="1"/>
        <charset val="128"/>
      </rPr>
      <t>℃以上</t>
    </r>
    <rPh sb="0" eb="2">
      <t>キオン</t>
    </rPh>
    <rPh sb="5" eb="7">
      <t>イジョウ</t>
    </rPh>
    <phoneticPr fontId="1"/>
  </si>
  <si>
    <r>
      <rPr>
        <sz val="11"/>
        <rFont val="ＭＳ 明朝"/>
        <family val="1"/>
        <charset val="128"/>
      </rPr>
      <t>単価</t>
    </r>
    <rPh sb="0" eb="2">
      <t>タンカ</t>
    </rPh>
    <phoneticPr fontId="1"/>
  </si>
  <si>
    <r>
      <rPr>
        <sz val="11"/>
        <rFont val="ＭＳ 明朝"/>
        <family val="1"/>
        <charset val="128"/>
      </rPr>
      <t>平均</t>
    </r>
    <rPh sb="0" eb="2">
      <t>ヘイキン</t>
    </rPh>
    <phoneticPr fontId="1"/>
  </si>
  <si>
    <r>
      <rPr>
        <sz val="11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</si>
  <si>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rFont val="ＭＳ 明朝"/>
        <family val="1"/>
        <charset val="128"/>
      </rPr>
      <t>競合店の安売り</t>
    </r>
  </si>
  <si>
    <r>
      <rPr>
        <sz val="11"/>
        <rFont val="ＭＳ 明朝"/>
        <family val="1"/>
        <charset val="128"/>
      </rPr>
      <t>売上高（円）</t>
    </r>
  </si>
  <si>
    <r>
      <rPr>
        <sz val="11"/>
        <rFont val="ＭＳ 明朝"/>
        <family val="1"/>
        <charset val="128"/>
      </rPr>
      <t>単価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円</t>
    </r>
    <r>
      <rPr>
        <sz val="11"/>
        <rFont val="Times New Roman"/>
        <family val="1"/>
      </rPr>
      <t>)</t>
    </r>
  </si>
  <si>
    <t>店のチラシ配布</t>
    <phoneticPr fontId="1"/>
  </si>
  <si>
    <r>
      <rPr>
        <sz val="11"/>
        <rFont val="ＭＳ 明朝"/>
        <family val="1"/>
        <charset val="128"/>
      </rPr>
      <t>回帰統計</t>
    </r>
  </si>
  <si>
    <r>
      <rPr>
        <sz val="11"/>
        <rFont val="ＭＳ 明朝"/>
        <family val="1"/>
        <charset val="128"/>
      </rPr>
      <t>標準誤差</t>
    </r>
  </si>
  <si>
    <r>
      <rPr>
        <sz val="11"/>
        <rFont val="ＭＳ 明朝"/>
        <family val="1"/>
        <charset val="128"/>
      </rPr>
      <t>観測数</t>
    </r>
  </si>
  <si>
    <r>
      <rPr>
        <sz val="11"/>
        <rFont val="ＭＳ 明朝"/>
        <family val="1"/>
        <charset val="128"/>
      </rPr>
      <t>分散分析表</t>
    </r>
  </si>
  <si>
    <r>
      <rPr>
        <sz val="11"/>
        <rFont val="ＭＳ 明朝"/>
        <family val="1"/>
        <charset val="128"/>
      </rPr>
      <t>自由度</t>
    </r>
  </si>
  <si>
    <r>
      <rPr>
        <sz val="11"/>
        <rFont val="ＭＳ 明朝"/>
        <family val="1"/>
        <charset val="128"/>
      </rPr>
      <t>変動</t>
    </r>
  </si>
  <si>
    <r>
      <rPr>
        <sz val="11"/>
        <rFont val="ＭＳ 明朝"/>
        <family val="1"/>
        <charset val="128"/>
      </rPr>
      <t>分散</t>
    </r>
  </si>
  <si>
    <r>
      <rPr>
        <sz val="11"/>
        <rFont val="ＭＳ 明朝"/>
        <family val="1"/>
        <charset val="128"/>
      </rPr>
      <t>回帰</t>
    </r>
  </si>
  <si>
    <r>
      <rPr>
        <sz val="11"/>
        <rFont val="ＭＳ 明朝"/>
        <family val="1"/>
        <charset val="128"/>
      </rPr>
      <t>残差</t>
    </r>
  </si>
  <si>
    <r>
      <rPr>
        <sz val="11"/>
        <rFont val="ＭＳ 明朝"/>
        <family val="1"/>
        <charset val="128"/>
      </rPr>
      <t>合計</t>
    </r>
  </si>
  <si>
    <r>
      <rPr>
        <sz val="11"/>
        <rFont val="ＭＳ 明朝"/>
        <family val="1"/>
        <charset val="128"/>
      </rPr>
      <t>係数</t>
    </r>
  </si>
  <si>
    <r>
      <t>P-</t>
    </r>
    <r>
      <rPr>
        <sz val="11"/>
        <rFont val="ＭＳ 明朝"/>
        <family val="1"/>
        <charset val="128"/>
      </rPr>
      <t>値</t>
    </r>
  </si>
  <si>
    <r>
      <rPr>
        <sz val="11"/>
        <rFont val="ＭＳ 明朝"/>
        <family val="1"/>
        <charset val="128"/>
      </rPr>
      <t>切片</t>
    </r>
  </si>
  <si>
    <r>
      <rPr>
        <sz val="11"/>
        <rFont val="ＭＳ 明朝"/>
        <family val="1"/>
        <charset val="128"/>
      </rPr>
      <t>重相関</t>
    </r>
    <r>
      <rPr>
        <sz val="11"/>
        <rFont val="Times New Roman"/>
        <family val="1"/>
      </rPr>
      <t xml:space="preserve"> R</t>
    </r>
  </si>
  <si>
    <r>
      <rPr>
        <sz val="11"/>
        <rFont val="ＭＳ 明朝"/>
        <family val="1"/>
        <charset val="128"/>
      </rPr>
      <t>重決定</t>
    </r>
    <r>
      <rPr>
        <sz val="11"/>
        <rFont val="Times New Roman"/>
        <family val="1"/>
      </rPr>
      <t xml:space="preserve"> R2</t>
    </r>
  </si>
  <si>
    <r>
      <rPr>
        <sz val="11"/>
        <rFont val="ＭＳ 明朝"/>
        <family val="1"/>
        <charset val="128"/>
      </rPr>
      <t>補正</t>
    </r>
    <r>
      <rPr>
        <sz val="11"/>
        <rFont val="Times New Roman"/>
        <family val="1"/>
      </rPr>
      <t xml:space="preserve"> R2</t>
    </r>
  </si>
  <si>
    <r>
      <rPr>
        <sz val="11"/>
        <rFont val="ＭＳ 明朝"/>
        <family val="1"/>
        <charset val="128"/>
      </rPr>
      <t>有意</t>
    </r>
    <r>
      <rPr>
        <sz val="11"/>
        <rFont val="Times New Roman"/>
        <family val="1"/>
      </rPr>
      <t xml:space="preserve"> F</t>
    </r>
  </si>
  <si>
    <r>
      <rPr>
        <sz val="11"/>
        <rFont val="ＭＳ 明朝"/>
        <family val="1"/>
        <charset val="128"/>
      </rPr>
      <t>下限</t>
    </r>
    <r>
      <rPr>
        <sz val="11"/>
        <rFont val="Times New Roman"/>
        <family val="1"/>
      </rPr>
      <t xml:space="preserve"> 95%</t>
    </r>
  </si>
  <si>
    <r>
      <rPr>
        <sz val="11"/>
        <rFont val="ＭＳ 明朝"/>
        <family val="1"/>
        <charset val="128"/>
      </rPr>
      <t>上限</t>
    </r>
    <r>
      <rPr>
        <sz val="11"/>
        <rFont val="Times New Roman"/>
        <family val="1"/>
      </rPr>
      <t xml:space="preserve"> 95%</t>
    </r>
  </si>
  <si>
    <r>
      <rPr>
        <sz val="11"/>
        <rFont val="ＭＳ 明朝"/>
        <family val="1"/>
        <charset val="128"/>
      </rPr>
      <t>概要</t>
    </r>
  </si>
  <si>
    <r>
      <rPr>
        <sz val="11"/>
        <rFont val="ＭＳ 明朝"/>
        <family val="1"/>
        <charset val="128"/>
      </rPr>
      <t>合計</t>
    </r>
    <rPh sb="0" eb="2">
      <t>ゴウケイ</t>
    </rPh>
    <phoneticPr fontId="1"/>
  </si>
  <si>
    <t>売上高</t>
    <rPh sb="0" eb="3">
      <t>ウリアゲダカ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</si>
  <si>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20</t>
    </r>
    <r>
      <rPr>
        <sz val="11"/>
        <rFont val="ＭＳ 明朝"/>
        <family val="1"/>
        <charset val="128"/>
      </rPr>
      <t>～</t>
    </r>
    <r>
      <rPr>
        <sz val="11"/>
        <rFont val="Times New Roman"/>
        <family val="1"/>
      </rPr>
      <t>25</t>
    </r>
    <r>
      <rPr>
        <sz val="11"/>
        <rFont val="ＭＳ 明朝"/>
        <family val="1"/>
        <charset val="128"/>
      </rPr>
      <t>℃</t>
    </r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</si>
  <si>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19</t>
    </r>
    <r>
      <rPr>
        <sz val="11"/>
        <rFont val="ＭＳ 明朝"/>
        <family val="1"/>
        <charset val="128"/>
      </rPr>
      <t>℃以下</t>
    </r>
    <phoneticPr fontId="1"/>
  </si>
  <si>
    <r>
      <rPr>
        <sz val="8"/>
        <rFont val="ＭＳ 明朝"/>
        <family val="1"/>
        <charset val="128"/>
      </rPr>
      <t>観測された分散比</t>
    </r>
  </si>
  <si>
    <t>F(8,17;0.05)=</t>
    <phoneticPr fontId="1"/>
  </si>
  <si>
    <t>t(17,0.05)=</t>
    <phoneticPr fontId="1"/>
  </si>
  <si>
    <r>
      <rPr>
        <sz val="10"/>
        <rFont val="ＭＳ 明朝"/>
        <family val="1"/>
        <charset val="128"/>
      </rPr>
      <t>単価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円</t>
    </r>
    <r>
      <rPr>
        <sz val="10"/>
        <rFont val="Times New Roman"/>
        <family val="1"/>
      </rPr>
      <t>)</t>
    </r>
  </si>
  <si>
    <r>
      <rPr>
        <sz val="10"/>
        <rFont val="ＭＳ 明朝"/>
        <family val="1"/>
        <charset val="128"/>
      </rPr>
      <t>競合店の安売り</t>
    </r>
  </si>
  <si>
    <r>
      <rPr>
        <sz val="10"/>
        <rFont val="ＭＳ 明朝"/>
        <family val="1"/>
        <charset val="128"/>
      </rPr>
      <t>気温</t>
    </r>
    <r>
      <rPr>
        <sz val="10"/>
        <rFont val="Times New Roman"/>
        <family val="1"/>
      </rPr>
      <t>20</t>
    </r>
    <r>
      <rPr>
        <sz val="10"/>
        <rFont val="ＭＳ 明朝"/>
        <family val="1"/>
        <charset val="128"/>
      </rPr>
      <t>～</t>
    </r>
    <r>
      <rPr>
        <sz val="10"/>
        <rFont val="Times New Roman"/>
        <family val="1"/>
      </rPr>
      <t>25</t>
    </r>
    <r>
      <rPr>
        <sz val="10"/>
        <rFont val="ＭＳ 明朝"/>
        <family val="1"/>
        <charset val="128"/>
      </rPr>
      <t>℃</t>
    </r>
    <phoneticPr fontId="1"/>
  </si>
  <si>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</si>
  <si>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火</t>
    </r>
  </si>
  <si>
    <r>
      <rPr>
        <sz val="10"/>
        <rFont val="ＭＳ 明朝"/>
        <family val="1"/>
        <charset val="128"/>
      </rPr>
      <t>水</t>
    </r>
  </si>
  <si>
    <r>
      <rPr>
        <sz val="10"/>
        <rFont val="ＭＳ 明朝"/>
        <family val="1"/>
        <charset val="128"/>
      </rPr>
      <t>木</t>
    </r>
  </si>
  <si>
    <r>
      <rPr>
        <sz val="10"/>
        <rFont val="ＭＳ 明朝"/>
        <family val="1"/>
        <charset val="128"/>
      </rPr>
      <t>金</t>
    </r>
  </si>
  <si>
    <r>
      <rPr>
        <sz val="10"/>
        <rFont val="ＭＳ 明朝"/>
        <family val="1"/>
        <charset val="128"/>
      </rPr>
      <t>土</t>
    </r>
  </si>
  <si>
    <r>
      <rPr>
        <sz val="10"/>
        <rFont val="ＭＳ 明朝"/>
        <family val="1"/>
        <charset val="128"/>
      </rPr>
      <t>売上高（円）</t>
    </r>
  </si>
  <si>
    <r>
      <rPr>
        <sz val="10"/>
        <rFont val="ＭＳ 明朝"/>
        <family val="1"/>
        <charset val="128"/>
      </rPr>
      <t>気温</t>
    </r>
    <r>
      <rPr>
        <sz val="10"/>
        <rFont val="Times New Roman"/>
        <family val="1"/>
      </rPr>
      <t xml:space="preserve">19                      </t>
    </r>
    <r>
      <rPr>
        <sz val="10"/>
        <rFont val="ＭＳ 明朝"/>
        <family val="1"/>
        <charset val="128"/>
      </rPr>
      <t>℃以下</t>
    </r>
    <phoneticPr fontId="1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</si>
  <si>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(11,14;0.05)=</t>
    </r>
    <phoneticPr fontId="1"/>
  </si>
  <si>
    <r>
      <rPr>
        <i/>
        <sz val="11"/>
        <rFont val="Times New Roman"/>
        <family val="1"/>
      </rPr>
      <t>t</t>
    </r>
    <r>
      <rPr>
        <sz val="11"/>
        <rFont val="Times New Roman"/>
        <family val="1"/>
      </rPr>
      <t>(14,0.05)=</t>
    </r>
    <phoneticPr fontId="1"/>
  </si>
  <si>
    <r>
      <rPr>
        <i/>
        <sz val="11"/>
        <rFont val="Times New Roman"/>
        <family val="1"/>
      </rPr>
      <t>t</t>
    </r>
    <r>
      <rPr>
        <sz val="11"/>
        <rFont val="Times New Roman"/>
        <family val="1"/>
      </rPr>
      <t>(14,0.25)=</t>
    </r>
    <phoneticPr fontId="1"/>
  </si>
  <si>
    <t>データ</t>
  </si>
  <si>
    <t>シミュレーション</t>
  </si>
  <si>
    <r>
      <rPr>
        <sz val="6"/>
        <rFont val="ＭＳ 明朝"/>
        <family val="1"/>
        <charset val="128"/>
      </rPr>
      <t>観測された分散比</t>
    </r>
  </si>
  <si>
    <r>
      <rPr>
        <sz val="11"/>
        <rFont val="ＭＳ Ｐゴシック"/>
        <family val="3"/>
        <charset val="128"/>
      </rPr>
      <t>条件</t>
    </r>
    <r>
      <rPr>
        <sz val="11"/>
        <rFont val="Times New Roman"/>
        <family val="1"/>
      </rPr>
      <t>(1)</t>
    </r>
    <rPh sb="0" eb="2">
      <t>ジョウケン</t>
    </rPh>
    <phoneticPr fontId="1"/>
  </si>
  <si>
    <r>
      <rPr>
        <sz val="11"/>
        <rFont val="ＭＳ Ｐゴシック"/>
        <family val="3"/>
        <charset val="128"/>
      </rPr>
      <t>条件</t>
    </r>
    <r>
      <rPr>
        <sz val="11"/>
        <rFont val="Times New Roman"/>
        <family val="1"/>
      </rPr>
      <t>(2)</t>
    </r>
    <rPh sb="0" eb="2">
      <t>ジョウケン</t>
    </rPh>
    <phoneticPr fontId="1"/>
  </si>
  <si>
    <r>
      <rPr>
        <sz val="8"/>
        <rFont val="ＭＳ 明朝"/>
        <family val="1"/>
        <charset val="128"/>
      </rPr>
      <t>競合店の安売り</t>
    </r>
  </si>
  <si>
    <r>
      <rPr>
        <sz val="10"/>
        <rFont val="ＭＳ 明朝"/>
        <family val="1"/>
        <charset val="128"/>
      </rPr>
      <t>下限</t>
    </r>
    <r>
      <rPr>
        <sz val="10"/>
        <rFont val="Times New Roman"/>
        <family val="1"/>
      </rPr>
      <t xml:space="preserve"> 95%</t>
    </r>
  </si>
  <si>
    <r>
      <rPr>
        <sz val="10"/>
        <rFont val="ＭＳ 明朝"/>
        <family val="1"/>
        <charset val="128"/>
      </rPr>
      <t>上限</t>
    </r>
    <r>
      <rPr>
        <sz val="10"/>
        <rFont val="Times New Roman"/>
        <family val="1"/>
      </rPr>
      <t xml:space="preserve"> 95%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</si>
</sst>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.000"/>
    <numFmt numFmtId="177" formatCode="&quot;¥&quot;#,##0.0;&quot;¥&quot;\-#,##0.0"/>
    <numFmt numFmtId="178" formatCode="0.0000"/>
    <numFmt numFmtId="179" formatCode="0.0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Times New Roman"/>
      <family val="1"/>
    </font>
    <font>
      <sz val="11"/>
      <name val="Times New Roman"/>
      <family val="1"/>
      <charset val="128"/>
    </font>
    <font>
      <sz val="11"/>
      <color rgb="FFFF0000"/>
      <name val="Times New Roman"/>
      <family val="1"/>
    </font>
    <font>
      <sz val="11"/>
      <color rgb="FFFF0000"/>
      <name val="ＭＳ 明朝"/>
      <family val="1"/>
      <charset val="128"/>
    </font>
    <font>
      <sz val="8"/>
      <name val="Times New Roman"/>
      <family val="1"/>
    </font>
    <font>
      <sz val="8"/>
      <name val="ＭＳ 明朝"/>
      <family val="1"/>
      <charset val="128"/>
    </font>
    <font>
      <sz val="10"/>
      <name val="Times New Roman"/>
      <family val="1"/>
    </font>
    <font>
      <sz val="10"/>
      <name val="ＭＳ 明朝"/>
      <family val="1"/>
      <charset val="128"/>
    </font>
    <font>
      <sz val="10"/>
      <name val="Times New Roman"/>
      <family val="1"/>
      <charset val="128"/>
    </font>
    <font>
      <i/>
      <sz val="11"/>
      <name val="Times New Roman"/>
      <family val="1"/>
    </font>
    <font>
      <sz val="6"/>
      <name val="Times New Roman"/>
      <family val="1"/>
    </font>
    <font>
      <sz val="6"/>
      <name val="ＭＳ 明朝"/>
      <family val="1"/>
      <charset val="128"/>
    </font>
    <font>
      <sz val="9"/>
      <name val="Times New Roman"/>
      <family val="1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0" fillId="0" borderId="0" xfId="0" applyFill="1" applyBorder="1" applyAlignment="1"/>
    <xf numFmtId="0" fontId="0" fillId="0" borderId="2" xfId="0" applyFill="1" applyBorder="1" applyAlignment="1"/>
    <xf numFmtId="0" fontId="0" fillId="0" borderId="3" xfId="0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177" fontId="0" fillId="0" borderId="1" xfId="0" applyNumberFormat="1" applyFill="1" applyBorder="1"/>
    <xf numFmtId="5" fontId="0" fillId="0" borderId="1" xfId="0" applyNumberFormat="1" applyFill="1" applyBorder="1"/>
    <xf numFmtId="177" fontId="0" fillId="0" borderId="1" xfId="0" applyNumberFormat="1" applyBorder="1"/>
    <xf numFmtId="5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/>
    </xf>
    <xf numFmtId="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77" fontId="3" fillId="0" borderId="1" xfId="0" applyNumberFormat="1" applyFont="1" applyFill="1" applyBorder="1" applyAlignment="1">
      <alignment horizontal="center"/>
    </xf>
    <xf numFmtId="5" fontId="3" fillId="0" borderId="1" xfId="0" applyNumberFormat="1" applyFont="1" applyFill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5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/>
    <xf numFmtId="176" fontId="3" fillId="0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Continuous"/>
    </xf>
    <xf numFmtId="0" fontId="3" fillId="0" borderId="0" xfId="0" applyFont="1"/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>
      <alignment horizontal="center"/>
    </xf>
    <xf numFmtId="178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2" xfId="0" applyNumberFormat="1" applyFont="1" applyFill="1" applyBorder="1" applyAlignment="1">
      <alignment horizontal="center"/>
    </xf>
    <xf numFmtId="176" fontId="3" fillId="0" borderId="2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5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4" fontId="3" fillId="0" borderId="0" xfId="0" applyNumberFormat="1" applyFont="1" applyBorder="1" applyAlignment="1">
      <alignment horizont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176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right"/>
    </xf>
    <xf numFmtId="176" fontId="3" fillId="0" borderId="7" xfId="0" applyNumberFormat="1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76" fontId="3" fillId="3" borderId="0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8" xfId="0" applyFont="1" applyBorder="1" applyAlignment="1">
      <alignment horizontal="right"/>
    </xf>
    <xf numFmtId="176" fontId="3" fillId="0" borderId="9" xfId="0" applyNumberFormat="1" applyFont="1" applyBorder="1" applyAlignment="1">
      <alignment horizontal="left"/>
    </xf>
    <xf numFmtId="0" fontId="13" fillId="0" borderId="3" xfId="0" applyFont="1" applyFill="1" applyBorder="1" applyAlignment="1">
      <alignment horizontal="center"/>
    </xf>
    <xf numFmtId="0" fontId="15" fillId="0" borderId="4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6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6"/>
  <sheetViews>
    <sheetView workbookViewId="0">
      <selection activeCell="D21" sqref="D21"/>
    </sheetView>
  </sheetViews>
  <sheetFormatPr defaultRowHeight="13.2" x14ac:dyDescent="0.2"/>
  <cols>
    <col min="1" max="1" width="12.77734375" customWidth="1"/>
    <col min="3" max="3" width="9.44140625" customWidth="1"/>
    <col min="4" max="4" width="9.33203125" customWidth="1"/>
    <col min="5" max="5" width="6.33203125" customWidth="1"/>
    <col min="6" max="12" width="5.6640625" customWidth="1"/>
    <col min="13" max="13" width="6.21875" customWidth="1"/>
    <col min="14" max="14" width="6.77734375" customWidth="1"/>
    <col min="15" max="15" width="12.5546875" customWidth="1"/>
  </cols>
  <sheetData>
    <row r="2" spans="1:15" ht="40.799999999999997" x14ac:dyDescent="0.2">
      <c r="A2" s="12" t="s">
        <v>12</v>
      </c>
      <c r="B2" s="12" t="s">
        <v>13</v>
      </c>
      <c r="C2" s="11" t="s">
        <v>23</v>
      </c>
      <c r="D2" s="13" t="s">
        <v>14</v>
      </c>
      <c r="E2" s="17" t="s">
        <v>24</v>
      </c>
      <c r="F2" s="17" t="s">
        <v>25</v>
      </c>
      <c r="G2" s="17" t="s">
        <v>26</v>
      </c>
      <c r="H2" s="12" t="s">
        <v>15</v>
      </c>
      <c r="I2" s="12" t="s">
        <v>16</v>
      </c>
      <c r="J2" s="12" t="s">
        <v>17</v>
      </c>
      <c r="K2" s="12" t="s">
        <v>18</v>
      </c>
      <c r="L2" s="12" t="s">
        <v>19</v>
      </c>
      <c r="M2" s="12" t="s">
        <v>20</v>
      </c>
      <c r="N2" s="12" t="s">
        <v>21</v>
      </c>
      <c r="O2" s="12" t="s">
        <v>22</v>
      </c>
    </row>
    <row r="3" spans="1:15" ht="13.8" x14ac:dyDescent="0.25">
      <c r="A3" s="14">
        <v>44108</v>
      </c>
      <c r="B3" s="15">
        <v>99</v>
      </c>
      <c r="C3" s="16">
        <v>1</v>
      </c>
      <c r="D3" s="16">
        <v>0</v>
      </c>
      <c r="E3" s="16">
        <v>0</v>
      </c>
      <c r="F3" s="16">
        <v>1</v>
      </c>
      <c r="G3" s="16">
        <v>0</v>
      </c>
      <c r="H3" s="16">
        <v>1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  <c r="O3" s="15">
        <v>29225</v>
      </c>
    </row>
    <row r="4" spans="1:15" ht="13.8" x14ac:dyDescent="0.25">
      <c r="A4" s="14">
        <v>44109</v>
      </c>
      <c r="B4" s="15">
        <v>102</v>
      </c>
      <c r="C4" s="16">
        <v>0</v>
      </c>
      <c r="D4" s="16">
        <v>1</v>
      </c>
      <c r="E4" s="16">
        <v>1</v>
      </c>
      <c r="F4" s="16">
        <v>0</v>
      </c>
      <c r="G4" s="16">
        <v>0</v>
      </c>
      <c r="H4" s="16">
        <v>0</v>
      </c>
      <c r="I4" s="16">
        <v>1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5">
        <v>19602</v>
      </c>
    </row>
    <row r="5" spans="1:15" ht="13.8" x14ac:dyDescent="0.25">
      <c r="A5" s="14">
        <v>44110</v>
      </c>
      <c r="B5" s="15">
        <v>85</v>
      </c>
      <c r="C5" s="16">
        <v>1</v>
      </c>
      <c r="D5" s="16">
        <v>0</v>
      </c>
      <c r="E5" s="16">
        <v>0</v>
      </c>
      <c r="F5" s="16">
        <v>1</v>
      </c>
      <c r="G5" s="16">
        <v>0</v>
      </c>
      <c r="H5" s="16">
        <v>0</v>
      </c>
      <c r="I5" s="16">
        <v>0</v>
      </c>
      <c r="J5" s="16">
        <v>1</v>
      </c>
      <c r="K5" s="16">
        <v>0</v>
      </c>
      <c r="L5" s="16">
        <v>0</v>
      </c>
      <c r="M5" s="16">
        <v>0</v>
      </c>
      <c r="N5" s="16">
        <v>0</v>
      </c>
      <c r="O5" s="15">
        <v>37800</v>
      </c>
    </row>
    <row r="6" spans="1:15" ht="13.8" x14ac:dyDescent="0.25">
      <c r="A6" s="14">
        <v>44111</v>
      </c>
      <c r="B6" s="15">
        <v>90</v>
      </c>
      <c r="C6" s="16">
        <v>0</v>
      </c>
      <c r="D6" s="16">
        <v>0</v>
      </c>
      <c r="E6" s="16">
        <v>1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1</v>
      </c>
      <c r="L6" s="16">
        <v>0</v>
      </c>
      <c r="M6" s="16">
        <v>0</v>
      </c>
      <c r="N6" s="16">
        <v>0</v>
      </c>
      <c r="O6" s="15">
        <v>15246</v>
      </c>
    </row>
    <row r="7" spans="1:15" ht="13.8" x14ac:dyDescent="0.25">
      <c r="A7" s="14">
        <v>44112</v>
      </c>
      <c r="B7" s="15">
        <v>99</v>
      </c>
      <c r="C7" s="16">
        <v>0</v>
      </c>
      <c r="D7" s="16">
        <v>0</v>
      </c>
      <c r="E7" s="16">
        <v>0</v>
      </c>
      <c r="F7" s="16">
        <v>1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1</v>
      </c>
      <c r="M7" s="16">
        <v>0</v>
      </c>
      <c r="N7" s="16">
        <v>0</v>
      </c>
      <c r="O7" s="15">
        <v>29892</v>
      </c>
    </row>
    <row r="8" spans="1:15" ht="13.8" x14ac:dyDescent="0.25">
      <c r="A8" s="14">
        <v>44113</v>
      </c>
      <c r="B8" s="15">
        <v>87</v>
      </c>
      <c r="C8" s="16">
        <v>0</v>
      </c>
      <c r="D8" s="16">
        <v>0</v>
      </c>
      <c r="E8" s="16">
        <v>0</v>
      </c>
      <c r="F8" s="16">
        <v>1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1</v>
      </c>
      <c r="N8" s="16">
        <v>0</v>
      </c>
      <c r="O8" s="15">
        <v>32218</v>
      </c>
    </row>
    <row r="9" spans="1:15" ht="13.8" x14ac:dyDescent="0.25">
      <c r="A9" s="14">
        <v>44114</v>
      </c>
      <c r="B9" s="15">
        <v>83</v>
      </c>
      <c r="C9" s="16">
        <v>1</v>
      </c>
      <c r="D9" s="16">
        <v>0</v>
      </c>
      <c r="E9" s="16">
        <v>0</v>
      </c>
      <c r="F9" s="16">
        <v>1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1</v>
      </c>
      <c r="O9" s="15">
        <v>37100</v>
      </c>
    </row>
    <row r="10" spans="1:15" ht="13.8" x14ac:dyDescent="0.25">
      <c r="A10" s="14">
        <v>44115</v>
      </c>
      <c r="B10" s="15">
        <v>94</v>
      </c>
      <c r="C10" s="16">
        <v>0</v>
      </c>
      <c r="D10" s="16">
        <v>0</v>
      </c>
      <c r="E10" s="16">
        <v>0</v>
      </c>
      <c r="F10" s="16">
        <v>1</v>
      </c>
      <c r="G10" s="16">
        <v>0</v>
      </c>
      <c r="H10" s="16">
        <v>1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5">
        <v>32725</v>
      </c>
    </row>
    <row r="11" spans="1:15" ht="13.8" x14ac:dyDescent="0.25">
      <c r="A11" s="14">
        <v>44116</v>
      </c>
      <c r="B11" s="15">
        <v>103</v>
      </c>
      <c r="C11" s="16">
        <v>0</v>
      </c>
      <c r="D11" s="16">
        <v>1</v>
      </c>
      <c r="E11" s="16">
        <v>1</v>
      </c>
      <c r="F11" s="16">
        <v>0</v>
      </c>
      <c r="G11" s="16">
        <v>0</v>
      </c>
      <c r="H11" s="16">
        <v>0</v>
      </c>
      <c r="I11" s="16">
        <v>1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5">
        <v>15642</v>
      </c>
    </row>
    <row r="12" spans="1:15" ht="13.8" x14ac:dyDescent="0.25">
      <c r="A12" s="14">
        <v>44117</v>
      </c>
      <c r="B12" s="15">
        <v>87</v>
      </c>
      <c r="C12" s="16">
        <v>0</v>
      </c>
      <c r="D12" s="16">
        <v>0</v>
      </c>
      <c r="E12" s="16">
        <v>0</v>
      </c>
      <c r="F12" s="16">
        <v>0</v>
      </c>
      <c r="G12" s="16">
        <v>1</v>
      </c>
      <c r="H12" s="16">
        <v>0</v>
      </c>
      <c r="I12" s="16">
        <v>0</v>
      </c>
      <c r="J12" s="16">
        <v>1</v>
      </c>
      <c r="K12" s="16">
        <v>0</v>
      </c>
      <c r="L12" s="16">
        <v>0</v>
      </c>
      <c r="M12" s="16">
        <v>0</v>
      </c>
      <c r="N12" s="16">
        <v>0</v>
      </c>
      <c r="O12" s="15">
        <v>23364</v>
      </c>
    </row>
    <row r="13" spans="1:15" ht="13.8" x14ac:dyDescent="0.25">
      <c r="A13" s="14">
        <v>44118</v>
      </c>
      <c r="B13" s="15">
        <v>104</v>
      </c>
      <c r="C13" s="16">
        <v>0</v>
      </c>
      <c r="D13" s="16">
        <v>0</v>
      </c>
      <c r="E13" s="16">
        <v>0</v>
      </c>
      <c r="F13" s="16">
        <v>0</v>
      </c>
      <c r="G13" s="16">
        <v>1</v>
      </c>
      <c r="H13" s="16">
        <v>0</v>
      </c>
      <c r="I13" s="16">
        <v>0</v>
      </c>
      <c r="J13" s="16">
        <v>0</v>
      </c>
      <c r="K13" s="16">
        <v>1</v>
      </c>
      <c r="L13" s="16">
        <v>0</v>
      </c>
      <c r="M13" s="16">
        <v>0</v>
      </c>
      <c r="N13" s="16">
        <v>0</v>
      </c>
      <c r="O13" s="15">
        <v>11682</v>
      </c>
    </row>
    <row r="14" spans="1:15" ht="13.8" x14ac:dyDescent="0.25">
      <c r="A14" s="14">
        <v>44119</v>
      </c>
      <c r="B14" s="15">
        <v>99</v>
      </c>
      <c r="C14" s="16">
        <v>0</v>
      </c>
      <c r="D14" s="16">
        <v>1</v>
      </c>
      <c r="E14" s="16">
        <v>0</v>
      </c>
      <c r="F14" s="16">
        <v>0</v>
      </c>
      <c r="G14" s="16">
        <v>1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1</v>
      </c>
      <c r="N14" s="16">
        <v>0</v>
      </c>
      <c r="O14" s="15">
        <v>17672</v>
      </c>
    </row>
    <row r="15" spans="1:15" ht="13.8" x14ac:dyDescent="0.25">
      <c r="A15" s="14">
        <v>44120</v>
      </c>
      <c r="B15" s="15">
        <v>78</v>
      </c>
      <c r="C15" s="16">
        <v>1</v>
      </c>
      <c r="D15" s="16">
        <v>0</v>
      </c>
      <c r="E15" s="16">
        <v>0</v>
      </c>
      <c r="F15" s="16">
        <v>1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1</v>
      </c>
      <c r="O15" s="15">
        <v>44625</v>
      </c>
    </row>
    <row r="16" spans="1:15" ht="13.8" x14ac:dyDescent="0.25">
      <c r="A16" s="14">
        <v>44121</v>
      </c>
      <c r="B16" s="15">
        <v>99</v>
      </c>
      <c r="C16" s="16">
        <v>0</v>
      </c>
      <c r="D16" s="16">
        <v>0</v>
      </c>
      <c r="E16" s="16">
        <v>1</v>
      </c>
      <c r="F16" s="16">
        <v>0</v>
      </c>
      <c r="G16" s="16">
        <v>0</v>
      </c>
      <c r="H16" s="16">
        <v>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5">
        <v>29925</v>
      </c>
    </row>
    <row r="17" spans="1:15" ht="13.8" x14ac:dyDescent="0.25">
      <c r="A17" s="14">
        <v>44122</v>
      </c>
      <c r="B17" s="15">
        <v>101</v>
      </c>
      <c r="C17" s="16">
        <v>1</v>
      </c>
      <c r="D17" s="16">
        <v>1</v>
      </c>
      <c r="E17" s="16">
        <v>0</v>
      </c>
      <c r="F17" s="16">
        <v>1</v>
      </c>
      <c r="G17" s="16">
        <v>0</v>
      </c>
      <c r="H17" s="16">
        <v>0</v>
      </c>
      <c r="I17" s="16">
        <v>1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5">
        <v>17820</v>
      </c>
    </row>
    <row r="18" spans="1:15" ht="13.8" x14ac:dyDescent="0.25">
      <c r="A18" s="14">
        <v>44123</v>
      </c>
      <c r="B18" s="15">
        <v>75</v>
      </c>
      <c r="C18" s="16">
        <v>1</v>
      </c>
      <c r="D18" s="16">
        <v>0</v>
      </c>
      <c r="E18" s="16">
        <v>1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1</v>
      </c>
      <c r="N18" s="16">
        <v>0</v>
      </c>
      <c r="O18" s="15">
        <v>49662</v>
      </c>
    </row>
    <row r="19" spans="1:15" ht="13.8" x14ac:dyDescent="0.25">
      <c r="A19" s="14">
        <v>44124</v>
      </c>
      <c r="B19" s="15">
        <v>87</v>
      </c>
      <c r="C19" s="16">
        <v>0</v>
      </c>
      <c r="D19" s="16">
        <v>1</v>
      </c>
      <c r="E19" s="16">
        <v>0</v>
      </c>
      <c r="F19" s="16">
        <v>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1</v>
      </c>
      <c r="O19" s="15">
        <v>25025</v>
      </c>
    </row>
    <row r="20" spans="1:15" ht="13.8" x14ac:dyDescent="0.25">
      <c r="A20" s="14">
        <v>44125</v>
      </c>
      <c r="B20" s="15">
        <v>80</v>
      </c>
      <c r="C20" s="16">
        <v>1</v>
      </c>
      <c r="D20" s="16">
        <v>0</v>
      </c>
      <c r="E20" s="16">
        <v>1</v>
      </c>
      <c r="F20" s="16">
        <v>0</v>
      </c>
      <c r="G20" s="16">
        <v>0</v>
      </c>
      <c r="H20" s="16">
        <v>1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36400</v>
      </c>
    </row>
    <row r="21" spans="1:15" ht="13.8" x14ac:dyDescent="0.25">
      <c r="A21" s="14">
        <v>44126</v>
      </c>
      <c r="B21" s="15">
        <v>89</v>
      </c>
      <c r="C21" s="16">
        <v>0</v>
      </c>
      <c r="D21" s="16">
        <v>1</v>
      </c>
      <c r="E21" s="16">
        <v>0</v>
      </c>
      <c r="F21" s="16">
        <v>0</v>
      </c>
      <c r="G21" s="16">
        <v>1</v>
      </c>
      <c r="H21" s="16">
        <v>0</v>
      </c>
      <c r="I21" s="16">
        <v>1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13662</v>
      </c>
    </row>
    <row r="22" spans="1:15" ht="13.8" x14ac:dyDescent="0.25">
      <c r="A22" s="14">
        <v>44127</v>
      </c>
      <c r="B22" s="15">
        <v>87</v>
      </c>
      <c r="C22" s="16">
        <v>0</v>
      </c>
      <c r="D22" s="16">
        <v>1</v>
      </c>
      <c r="E22" s="16">
        <v>0</v>
      </c>
      <c r="F22" s="16">
        <v>1</v>
      </c>
      <c r="G22" s="16">
        <v>0</v>
      </c>
      <c r="H22" s="16">
        <v>0</v>
      </c>
      <c r="I22" s="16">
        <v>0</v>
      </c>
      <c r="J22" s="16">
        <v>1</v>
      </c>
      <c r="K22" s="16">
        <v>0</v>
      </c>
      <c r="L22" s="16">
        <v>0</v>
      </c>
      <c r="M22" s="16">
        <v>0</v>
      </c>
      <c r="N22" s="16">
        <v>0</v>
      </c>
      <c r="O22" s="15">
        <v>25098</v>
      </c>
    </row>
    <row r="23" spans="1:15" ht="13.8" x14ac:dyDescent="0.25">
      <c r="A23" s="14">
        <v>44128</v>
      </c>
      <c r="B23" s="15">
        <v>87</v>
      </c>
      <c r="C23" s="16">
        <v>1</v>
      </c>
      <c r="D23" s="16">
        <v>0</v>
      </c>
      <c r="E23" s="16">
        <v>1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1</v>
      </c>
      <c r="L23" s="16">
        <v>0</v>
      </c>
      <c r="M23" s="16">
        <v>0</v>
      </c>
      <c r="N23" s="16">
        <v>0</v>
      </c>
      <c r="O23" s="15">
        <v>19206</v>
      </c>
    </row>
    <row r="24" spans="1:15" ht="13.8" x14ac:dyDescent="0.25">
      <c r="A24" s="14">
        <v>44129</v>
      </c>
      <c r="B24" s="15">
        <v>99</v>
      </c>
      <c r="C24" s="16">
        <v>0</v>
      </c>
      <c r="D24" s="16">
        <v>0</v>
      </c>
      <c r="E24" s="16">
        <v>1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1</v>
      </c>
      <c r="M24" s="16">
        <v>0</v>
      </c>
      <c r="N24" s="16">
        <v>0</v>
      </c>
      <c r="O24" s="15">
        <v>15444</v>
      </c>
    </row>
    <row r="25" spans="1:15" ht="13.8" x14ac:dyDescent="0.25">
      <c r="A25" s="14">
        <v>44130</v>
      </c>
      <c r="B25" s="15">
        <v>89</v>
      </c>
      <c r="C25" s="16">
        <v>1</v>
      </c>
      <c r="D25" s="16">
        <v>1</v>
      </c>
      <c r="E25" s="16">
        <v>0</v>
      </c>
      <c r="F25" s="16">
        <v>1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1</v>
      </c>
      <c r="N25" s="16">
        <v>0</v>
      </c>
      <c r="O25" s="15">
        <v>33642</v>
      </c>
    </row>
    <row r="26" spans="1:15" ht="13.8" x14ac:dyDescent="0.25">
      <c r="A26" s="14">
        <v>44131</v>
      </c>
      <c r="B26" s="15">
        <v>78</v>
      </c>
      <c r="C26" s="16">
        <v>1</v>
      </c>
      <c r="D26" s="16">
        <v>0</v>
      </c>
      <c r="E26" s="16">
        <v>0</v>
      </c>
      <c r="F26" s="16">
        <v>1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1</v>
      </c>
      <c r="O26" s="15">
        <v>43925</v>
      </c>
    </row>
    <row r="27" spans="1:15" ht="13.8" x14ac:dyDescent="0.25">
      <c r="A27" s="14">
        <v>44132</v>
      </c>
      <c r="B27" s="15">
        <v>99</v>
      </c>
      <c r="C27" s="16">
        <v>0</v>
      </c>
      <c r="D27" s="16">
        <v>1</v>
      </c>
      <c r="E27" s="16">
        <v>0</v>
      </c>
      <c r="F27" s="16">
        <v>0</v>
      </c>
      <c r="G27" s="16">
        <v>1</v>
      </c>
      <c r="H27" s="16">
        <v>0</v>
      </c>
      <c r="I27" s="16">
        <v>0</v>
      </c>
      <c r="J27" s="16">
        <v>0</v>
      </c>
      <c r="K27" s="16">
        <v>0</v>
      </c>
      <c r="L27" s="16">
        <v>1</v>
      </c>
      <c r="M27" s="16">
        <v>0</v>
      </c>
      <c r="N27" s="16">
        <v>0</v>
      </c>
      <c r="O27" s="15">
        <v>18810</v>
      </c>
    </row>
    <row r="28" spans="1:15" ht="13.8" x14ac:dyDescent="0.25">
      <c r="A28" s="14">
        <v>44133</v>
      </c>
      <c r="B28" s="15">
        <v>93</v>
      </c>
      <c r="C28" s="16">
        <v>0</v>
      </c>
      <c r="D28" s="16">
        <v>1</v>
      </c>
      <c r="E28" s="16">
        <v>1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1</v>
      </c>
      <c r="N28" s="16">
        <v>0</v>
      </c>
      <c r="O28" s="15">
        <v>14652</v>
      </c>
    </row>
    <row r="29" spans="1:15" ht="5.4" customHeight="1" x14ac:dyDescent="0.25">
      <c r="A29" s="48"/>
    </row>
    <row r="30" spans="1:15" ht="13.8" x14ac:dyDescent="0.2">
      <c r="A30" s="47" t="s">
        <v>7</v>
      </c>
      <c r="B30" s="45">
        <f>AVERAGE(B3:B28)</f>
        <v>91.269230769230774</v>
      </c>
      <c r="C30" s="45">
        <f t="shared" ref="C30:O30" si="0">AVERAGE(C3:C28)</f>
        <v>0.38461538461538464</v>
      </c>
      <c r="D30" s="46">
        <f t="shared" si="0"/>
        <v>0.38461538461538464</v>
      </c>
      <c r="E30" s="46">
        <f t="shared" si="0"/>
        <v>0.34615384615384615</v>
      </c>
      <c r="F30" s="46">
        <f t="shared" si="0"/>
        <v>0.46153846153846156</v>
      </c>
      <c r="G30" s="46">
        <f t="shared" si="0"/>
        <v>0.19230769230769232</v>
      </c>
      <c r="H30" s="46">
        <f t="shared" si="0"/>
        <v>0.15384615384615385</v>
      </c>
      <c r="I30" s="46">
        <f t="shared" si="0"/>
        <v>0.15384615384615385</v>
      </c>
      <c r="J30" s="46">
        <f t="shared" si="0"/>
        <v>0.11538461538461539</v>
      </c>
      <c r="K30" s="46">
        <f t="shared" si="0"/>
        <v>0.11538461538461539</v>
      </c>
      <c r="L30" s="46">
        <f t="shared" si="0"/>
        <v>0.11538461538461539</v>
      </c>
      <c r="M30" s="46">
        <f t="shared" si="0"/>
        <v>0.19230769230769232</v>
      </c>
      <c r="N30" s="46">
        <f t="shared" si="0"/>
        <v>0.15384615384615385</v>
      </c>
      <c r="O30" s="45">
        <f t="shared" si="0"/>
        <v>26540.923076923078</v>
      </c>
    </row>
    <row r="31" spans="1:15" ht="13.8" x14ac:dyDescent="0.2">
      <c r="A31" s="47" t="s">
        <v>8</v>
      </c>
      <c r="B31" s="49">
        <f>STDEV(B3:B28)</f>
        <v>8.5629793521072646</v>
      </c>
      <c r="C31" s="45">
        <f t="shared" ref="C31:O31" si="1">STDEV(C3:C28)</f>
        <v>0.49613893835683381</v>
      </c>
      <c r="D31" s="46">
        <f t="shared" si="1"/>
        <v>0.49613893835683381</v>
      </c>
      <c r="E31" s="46">
        <f t="shared" si="1"/>
        <v>0.48516452403758398</v>
      </c>
      <c r="F31" s="46">
        <f t="shared" si="1"/>
        <v>0.50839112744179404</v>
      </c>
      <c r="G31" s="46">
        <f t="shared" si="1"/>
        <v>0.40191847623425014</v>
      </c>
      <c r="H31" s="46">
        <f t="shared" si="1"/>
        <v>0.36794648440311994</v>
      </c>
      <c r="I31" s="46">
        <f t="shared" si="1"/>
        <v>0.36794648440311994</v>
      </c>
      <c r="J31" s="46">
        <f t="shared" si="1"/>
        <v>0.32581259360842107</v>
      </c>
      <c r="K31" s="46">
        <f t="shared" si="1"/>
        <v>0.32581259360842107</v>
      </c>
      <c r="L31" s="46">
        <f t="shared" si="1"/>
        <v>0.32581259360842107</v>
      </c>
      <c r="M31" s="46">
        <f t="shared" si="1"/>
        <v>0.40191847623425014</v>
      </c>
      <c r="N31" s="46">
        <f t="shared" si="1"/>
        <v>0.36794648440311994</v>
      </c>
      <c r="O31" s="45">
        <f t="shared" si="1"/>
        <v>10730.286325809118</v>
      </c>
    </row>
    <row r="34" spans="2:4" ht="13.8" x14ac:dyDescent="0.25">
      <c r="B34" s="18"/>
      <c r="C34" s="19" t="s">
        <v>27</v>
      </c>
      <c r="D34" s="44" t="s">
        <v>55</v>
      </c>
    </row>
    <row r="35" spans="2:4" ht="13.8" x14ac:dyDescent="0.25">
      <c r="B35" s="18" t="s">
        <v>28</v>
      </c>
      <c r="C35" s="20">
        <f>AVERAGE(B3:B28)</f>
        <v>91.269230769230774</v>
      </c>
      <c r="D35" s="21">
        <f>AVERAGE(O3:O28)</f>
        <v>26540.923076923078</v>
      </c>
    </row>
    <row r="36" spans="2:4" ht="13.8" x14ac:dyDescent="0.25">
      <c r="B36" s="18" t="s">
        <v>29</v>
      </c>
      <c r="C36" s="22">
        <f>STDEV(B3:B28)</f>
        <v>8.5629793521072646</v>
      </c>
      <c r="D36" s="23">
        <f>STDEV(O3:O28)</f>
        <v>10730.286325809118</v>
      </c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2"/>
  <sheetViews>
    <sheetView workbookViewId="0">
      <selection activeCell="F19" sqref="F19"/>
    </sheetView>
  </sheetViews>
  <sheetFormatPr defaultRowHeight="13.2" x14ac:dyDescent="0.2"/>
  <cols>
    <col min="1" max="1" width="12.77734375" customWidth="1"/>
    <col min="3" max="3" width="9.44140625" customWidth="1"/>
    <col min="4" max="4" width="9.109375" customWidth="1"/>
    <col min="5" max="12" width="5.6640625" customWidth="1"/>
    <col min="13" max="13" width="13.21875" customWidth="1"/>
    <col min="14" max="14" width="6.77734375" customWidth="1"/>
    <col min="15" max="15" width="11.21875" customWidth="1"/>
  </cols>
  <sheetData>
    <row r="2" spans="1:13" ht="43.2" customHeight="1" x14ac:dyDescent="0.2">
      <c r="A2" s="12" t="s">
        <v>12</v>
      </c>
      <c r="B2" s="12" t="s">
        <v>13</v>
      </c>
      <c r="C2" s="11" t="s">
        <v>23</v>
      </c>
      <c r="D2" s="13" t="s">
        <v>14</v>
      </c>
      <c r="E2" s="17" t="s">
        <v>24</v>
      </c>
      <c r="F2" s="17" t="s">
        <v>25</v>
      </c>
      <c r="G2" s="12" t="s">
        <v>16</v>
      </c>
      <c r="H2" s="12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22</v>
      </c>
    </row>
    <row r="3" spans="1:13" ht="13.8" x14ac:dyDescent="0.25">
      <c r="A3" s="14">
        <v>44108</v>
      </c>
      <c r="B3" s="15">
        <v>99</v>
      </c>
      <c r="C3" s="16">
        <v>1</v>
      </c>
      <c r="D3" s="16">
        <v>0</v>
      </c>
      <c r="E3" s="16">
        <v>0</v>
      </c>
      <c r="F3" s="16">
        <v>1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5">
        <v>29225</v>
      </c>
    </row>
    <row r="4" spans="1:13" ht="13.8" x14ac:dyDescent="0.25">
      <c r="A4" s="14">
        <v>44109</v>
      </c>
      <c r="B4" s="15">
        <v>102</v>
      </c>
      <c r="C4" s="16">
        <v>0</v>
      </c>
      <c r="D4" s="16">
        <v>1</v>
      </c>
      <c r="E4" s="16">
        <v>1</v>
      </c>
      <c r="F4" s="16">
        <v>0</v>
      </c>
      <c r="G4" s="16">
        <v>1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5">
        <v>19602</v>
      </c>
    </row>
    <row r="5" spans="1:13" ht="13.8" x14ac:dyDescent="0.25">
      <c r="A5" s="14">
        <v>44110</v>
      </c>
      <c r="B5" s="15">
        <v>85</v>
      </c>
      <c r="C5" s="16">
        <v>1</v>
      </c>
      <c r="D5" s="16">
        <v>0</v>
      </c>
      <c r="E5" s="16">
        <v>0</v>
      </c>
      <c r="F5" s="16">
        <v>1</v>
      </c>
      <c r="G5" s="16">
        <v>0</v>
      </c>
      <c r="H5" s="16">
        <v>1</v>
      </c>
      <c r="I5" s="16">
        <v>0</v>
      </c>
      <c r="J5" s="16">
        <v>0</v>
      </c>
      <c r="K5" s="16">
        <v>0</v>
      </c>
      <c r="L5" s="16">
        <v>0</v>
      </c>
      <c r="M5" s="15">
        <v>37800</v>
      </c>
    </row>
    <row r="6" spans="1:13" ht="13.8" x14ac:dyDescent="0.25">
      <c r="A6" s="14">
        <v>44111</v>
      </c>
      <c r="B6" s="15">
        <v>90</v>
      </c>
      <c r="C6" s="16">
        <v>0</v>
      </c>
      <c r="D6" s="16">
        <v>0</v>
      </c>
      <c r="E6" s="16">
        <v>1</v>
      </c>
      <c r="F6" s="16">
        <v>0</v>
      </c>
      <c r="G6" s="16">
        <v>0</v>
      </c>
      <c r="H6" s="16">
        <v>0</v>
      </c>
      <c r="I6" s="16">
        <v>1</v>
      </c>
      <c r="J6" s="16">
        <v>0</v>
      </c>
      <c r="K6" s="16">
        <v>0</v>
      </c>
      <c r="L6" s="16">
        <v>0</v>
      </c>
      <c r="M6" s="15">
        <v>15246</v>
      </c>
    </row>
    <row r="7" spans="1:13" ht="13.8" x14ac:dyDescent="0.25">
      <c r="A7" s="14">
        <v>44112</v>
      </c>
      <c r="B7" s="15">
        <v>99</v>
      </c>
      <c r="C7" s="16">
        <v>0</v>
      </c>
      <c r="D7" s="16">
        <v>0</v>
      </c>
      <c r="E7" s="16">
        <v>0</v>
      </c>
      <c r="F7" s="16">
        <v>1</v>
      </c>
      <c r="G7" s="16">
        <v>0</v>
      </c>
      <c r="H7" s="16">
        <v>0</v>
      </c>
      <c r="I7" s="16">
        <v>0</v>
      </c>
      <c r="J7" s="16">
        <v>1</v>
      </c>
      <c r="K7" s="16">
        <v>0</v>
      </c>
      <c r="L7" s="16">
        <v>0</v>
      </c>
      <c r="M7" s="15">
        <v>29892</v>
      </c>
    </row>
    <row r="8" spans="1:13" ht="13.8" x14ac:dyDescent="0.25">
      <c r="A8" s="14">
        <v>44113</v>
      </c>
      <c r="B8" s="15">
        <v>87</v>
      </c>
      <c r="C8" s="16">
        <v>0</v>
      </c>
      <c r="D8" s="16">
        <v>0</v>
      </c>
      <c r="E8" s="16">
        <v>0</v>
      </c>
      <c r="F8" s="16">
        <v>1</v>
      </c>
      <c r="G8" s="16">
        <v>0</v>
      </c>
      <c r="H8" s="16">
        <v>0</v>
      </c>
      <c r="I8" s="16">
        <v>0</v>
      </c>
      <c r="J8" s="16">
        <v>0</v>
      </c>
      <c r="K8" s="16">
        <v>1</v>
      </c>
      <c r="L8" s="16">
        <v>0</v>
      </c>
      <c r="M8" s="15">
        <v>32218</v>
      </c>
    </row>
    <row r="9" spans="1:13" ht="13.8" x14ac:dyDescent="0.25">
      <c r="A9" s="14">
        <v>44114</v>
      </c>
      <c r="B9" s="15">
        <v>83</v>
      </c>
      <c r="C9" s="16">
        <v>1</v>
      </c>
      <c r="D9" s="16">
        <v>0</v>
      </c>
      <c r="E9" s="16">
        <v>0</v>
      </c>
      <c r="F9" s="16">
        <v>1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1</v>
      </c>
      <c r="M9" s="15">
        <v>37100</v>
      </c>
    </row>
    <row r="10" spans="1:13" ht="13.8" x14ac:dyDescent="0.25">
      <c r="A10" s="14">
        <v>44115</v>
      </c>
      <c r="B10" s="15">
        <v>94</v>
      </c>
      <c r="C10" s="16">
        <v>0</v>
      </c>
      <c r="D10" s="16">
        <v>0</v>
      </c>
      <c r="E10" s="16">
        <v>0</v>
      </c>
      <c r="F10" s="16">
        <v>1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5">
        <v>32725</v>
      </c>
    </row>
    <row r="11" spans="1:13" ht="13.8" x14ac:dyDescent="0.25">
      <c r="A11" s="14">
        <v>44116</v>
      </c>
      <c r="B11" s="15">
        <v>103</v>
      </c>
      <c r="C11" s="16">
        <v>0</v>
      </c>
      <c r="D11" s="16">
        <v>1</v>
      </c>
      <c r="E11" s="16">
        <v>1</v>
      </c>
      <c r="F11" s="16">
        <v>0</v>
      </c>
      <c r="G11" s="16">
        <v>1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5">
        <v>15642</v>
      </c>
    </row>
    <row r="12" spans="1:13" ht="13.8" x14ac:dyDescent="0.25">
      <c r="A12" s="14">
        <v>44117</v>
      </c>
      <c r="B12" s="15">
        <v>87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1</v>
      </c>
      <c r="I12" s="16">
        <v>0</v>
      </c>
      <c r="J12" s="16">
        <v>0</v>
      </c>
      <c r="K12" s="16">
        <v>0</v>
      </c>
      <c r="L12" s="16">
        <v>0</v>
      </c>
      <c r="M12" s="15">
        <v>23364</v>
      </c>
    </row>
    <row r="13" spans="1:13" ht="13.8" x14ac:dyDescent="0.25">
      <c r="A13" s="14">
        <v>44118</v>
      </c>
      <c r="B13" s="15">
        <v>104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1</v>
      </c>
      <c r="J13" s="16">
        <v>0</v>
      </c>
      <c r="K13" s="16">
        <v>0</v>
      </c>
      <c r="L13" s="16">
        <v>0</v>
      </c>
      <c r="M13" s="15">
        <v>11682</v>
      </c>
    </row>
    <row r="14" spans="1:13" ht="13.8" x14ac:dyDescent="0.25">
      <c r="A14" s="14">
        <v>44119</v>
      </c>
      <c r="B14" s="15">
        <v>99</v>
      </c>
      <c r="C14" s="16">
        <v>0</v>
      </c>
      <c r="D14" s="16">
        <v>1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1</v>
      </c>
      <c r="L14" s="16">
        <v>0</v>
      </c>
      <c r="M14" s="15">
        <v>17672</v>
      </c>
    </row>
    <row r="15" spans="1:13" ht="13.8" x14ac:dyDescent="0.25">
      <c r="A15" s="14">
        <v>44120</v>
      </c>
      <c r="B15" s="15">
        <v>78</v>
      </c>
      <c r="C15" s="16">
        <v>1</v>
      </c>
      <c r="D15" s="16">
        <v>0</v>
      </c>
      <c r="E15" s="16">
        <v>0</v>
      </c>
      <c r="F15" s="16">
        <v>1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1</v>
      </c>
      <c r="M15" s="15">
        <v>44625</v>
      </c>
    </row>
    <row r="16" spans="1:13" ht="13.8" x14ac:dyDescent="0.25">
      <c r="A16" s="14">
        <v>44121</v>
      </c>
      <c r="B16" s="15">
        <v>99</v>
      </c>
      <c r="C16" s="16">
        <v>0</v>
      </c>
      <c r="D16" s="16">
        <v>0</v>
      </c>
      <c r="E16" s="16">
        <v>1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5">
        <v>29925</v>
      </c>
    </row>
    <row r="17" spans="1:15" ht="13.8" x14ac:dyDescent="0.25">
      <c r="A17" s="14">
        <v>44122</v>
      </c>
      <c r="B17" s="15">
        <v>101</v>
      </c>
      <c r="C17" s="16">
        <v>1</v>
      </c>
      <c r="D17" s="16">
        <v>1</v>
      </c>
      <c r="E17" s="16">
        <v>0</v>
      </c>
      <c r="F17" s="16">
        <v>1</v>
      </c>
      <c r="G17" s="16">
        <v>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5">
        <v>17820</v>
      </c>
    </row>
    <row r="18" spans="1:15" ht="13.8" x14ac:dyDescent="0.25">
      <c r="A18" s="14">
        <v>44123</v>
      </c>
      <c r="B18" s="15">
        <v>75</v>
      </c>
      <c r="C18" s="16">
        <v>1</v>
      </c>
      <c r="D18" s="16">
        <v>0</v>
      </c>
      <c r="E18" s="16">
        <v>1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1</v>
      </c>
      <c r="L18" s="16">
        <v>0</v>
      </c>
      <c r="M18" s="15">
        <v>49662</v>
      </c>
    </row>
    <row r="19" spans="1:15" ht="13.8" x14ac:dyDescent="0.25">
      <c r="A19" s="14">
        <v>44124</v>
      </c>
      <c r="B19" s="15">
        <v>87</v>
      </c>
      <c r="C19" s="16">
        <v>0</v>
      </c>
      <c r="D19" s="16">
        <v>1</v>
      </c>
      <c r="E19" s="16">
        <v>0</v>
      </c>
      <c r="F19" s="16">
        <v>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1</v>
      </c>
      <c r="M19" s="15">
        <v>25025</v>
      </c>
    </row>
    <row r="20" spans="1:15" ht="13.8" x14ac:dyDescent="0.25">
      <c r="A20" s="14">
        <v>44125</v>
      </c>
      <c r="B20" s="15">
        <v>80</v>
      </c>
      <c r="C20" s="16">
        <v>1</v>
      </c>
      <c r="D20" s="16">
        <v>0</v>
      </c>
      <c r="E20" s="16">
        <v>1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5">
        <v>36400</v>
      </c>
    </row>
    <row r="21" spans="1:15" ht="13.8" x14ac:dyDescent="0.25">
      <c r="A21" s="14">
        <v>44126</v>
      </c>
      <c r="B21" s="15">
        <v>89</v>
      </c>
      <c r="C21" s="16">
        <v>0</v>
      </c>
      <c r="D21" s="16">
        <v>1</v>
      </c>
      <c r="E21" s="16">
        <v>0</v>
      </c>
      <c r="F21" s="16">
        <v>0</v>
      </c>
      <c r="G21" s="16">
        <v>1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5">
        <v>13662</v>
      </c>
    </row>
    <row r="22" spans="1:15" ht="13.8" x14ac:dyDescent="0.25">
      <c r="A22" s="14">
        <v>44127</v>
      </c>
      <c r="B22" s="15">
        <v>87</v>
      </c>
      <c r="C22" s="16">
        <v>0</v>
      </c>
      <c r="D22" s="16">
        <v>1</v>
      </c>
      <c r="E22" s="16">
        <v>0</v>
      </c>
      <c r="F22" s="16">
        <v>1</v>
      </c>
      <c r="G22" s="16">
        <v>0</v>
      </c>
      <c r="H22" s="16">
        <v>1</v>
      </c>
      <c r="I22" s="16">
        <v>0</v>
      </c>
      <c r="J22" s="16">
        <v>0</v>
      </c>
      <c r="K22" s="16">
        <v>0</v>
      </c>
      <c r="L22" s="16">
        <v>0</v>
      </c>
      <c r="M22" s="15">
        <v>25098</v>
      </c>
    </row>
    <row r="23" spans="1:15" ht="13.8" x14ac:dyDescent="0.25">
      <c r="A23" s="14">
        <v>44128</v>
      </c>
      <c r="B23" s="15">
        <v>87</v>
      </c>
      <c r="C23" s="16">
        <v>1</v>
      </c>
      <c r="D23" s="16">
        <v>0</v>
      </c>
      <c r="E23" s="16">
        <v>1</v>
      </c>
      <c r="F23" s="16">
        <v>0</v>
      </c>
      <c r="G23" s="16">
        <v>0</v>
      </c>
      <c r="H23" s="16">
        <v>0</v>
      </c>
      <c r="I23" s="16">
        <v>1</v>
      </c>
      <c r="J23" s="16">
        <v>0</v>
      </c>
      <c r="K23" s="16">
        <v>0</v>
      </c>
      <c r="L23" s="16">
        <v>0</v>
      </c>
      <c r="M23" s="15">
        <v>19206</v>
      </c>
    </row>
    <row r="24" spans="1:15" ht="13.8" x14ac:dyDescent="0.25">
      <c r="A24" s="14">
        <v>44129</v>
      </c>
      <c r="B24" s="15">
        <v>99</v>
      </c>
      <c r="C24" s="16">
        <v>0</v>
      </c>
      <c r="D24" s="16">
        <v>0</v>
      </c>
      <c r="E24" s="16">
        <v>1</v>
      </c>
      <c r="F24" s="16">
        <v>0</v>
      </c>
      <c r="G24" s="16">
        <v>0</v>
      </c>
      <c r="H24" s="16">
        <v>0</v>
      </c>
      <c r="I24" s="16">
        <v>0</v>
      </c>
      <c r="J24" s="16">
        <v>1</v>
      </c>
      <c r="K24" s="16">
        <v>0</v>
      </c>
      <c r="L24" s="16">
        <v>0</v>
      </c>
      <c r="M24" s="15">
        <v>15444</v>
      </c>
    </row>
    <row r="25" spans="1:15" ht="13.8" x14ac:dyDescent="0.25">
      <c r="A25" s="14">
        <v>44130</v>
      </c>
      <c r="B25" s="15">
        <v>89</v>
      </c>
      <c r="C25" s="16">
        <v>1</v>
      </c>
      <c r="D25" s="16">
        <v>1</v>
      </c>
      <c r="E25" s="16">
        <v>0</v>
      </c>
      <c r="F25" s="16">
        <v>1</v>
      </c>
      <c r="G25" s="16">
        <v>0</v>
      </c>
      <c r="H25" s="16">
        <v>0</v>
      </c>
      <c r="I25" s="16">
        <v>0</v>
      </c>
      <c r="J25" s="16">
        <v>0</v>
      </c>
      <c r="K25" s="16">
        <v>1</v>
      </c>
      <c r="L25" s="16">
        <v>0</v>
      </c>
      <c r="M25" s="15">
        <v>33642</v>
      </c>
    </row>
    <row r="26" spans="1:15" ht="13.8" x14ac:dyDescent="0.25">
      <c r="A26" s="14">
        <v>44131</v>
      </c>
      <c r="B26" s="15">
        <v>78</v>
      </c>
      <c r="C26" s="16">
        <v>1</v>
      </c>
      <c r="D26" s="16">
        <v>0</v>
      </c>
      <c r="E26" s="16">
        <v>0</v>
      </c>
      <c r="F26" s="16">
        <v>1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1</v>
      </c>
      <c r="M26" s="15">
        <v>43925</v>
      </c>
    </row>
    <row r="27" spans="1:15" ht="13.8" x14ac:dyDescent="0.25">
      <c r="A27" s="14">
        <v>44132</v>
      </c>
      <c r="B27" s="15">
        <v>99</v>
      </c>
      <c r="C27" s="16">
        <v>0</v>
      </c>
      <c r="D27" s="16">
        <v>1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</v>
      </c>
      <c r="K27" s="16">
        <v>0</v>
      </c>
      <c r="L27" s="16">
        <v>0</v>
      </c>
      <c r="M27" s="15">
        <v>18810</v>
      </c>
    </row>
    <row r="28" spans="1:15" ht="13.8" x14ac:dyDescent="0.25">
      <c r="A28" s="14">
        <v>44133</v>
      </c>
      <c r="B28" s="15">
        <v>93</v>
      </c>
      <c r="C28" s="16">
        <v>0</v>
      </c>
      <c r="D28" s="16">
        <v>1</v>
      </c>
      <c r="E28" s="16">
        <v>1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1</v>
      </c>
      <c r="L28" s="16">
        <v>0</v>
      </c>
      <c r="M28" s="15">
        <v>14652</v>
      </c>
    </row>
    <row r="29" spans="1:15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A30" s="5"/>
      <c r="B30" s="6" t="s">
        <v>9</v>
      </c>
      <c r="C30" s="6" t="s">
        <v>10</v>
      </c>
      <c r="O30" s="1"/>
    </row>
    <row r="31" spans="1:15" x14ac:dyDescent="0.2">
      <c r="A31" s="5" t="s">
        <v>7</v>
      </c>
      <c r="B31" s="7">
        <f>AVERAGE(B3:B28)</f>
        <v>91.269230769230774</v>
      </c>
      <c r="C31" s="8">
        <f>AVERAGE(M3:M28)</f>
        <v>26540.923076923078</v>
      </c>
    </row>
    <row r="32" spans="1:15" x14ac:dyDescent="0.2">
      <c r="A32" s="5" t="s">
        <v>8</v>
      </c>
      <c r="B32" s="9">
        <f>STDEV(B3:B28)</f>
        <v>8.5629793521072646</v>
      </c>
      <c r="C32" s="10">
        <f>STDEV(M3:M28)</f>
        <v>10730.286325809118</v>
      </c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topLeftCell="A4" workbookViewId="0">
      <selection activeCell="F24" sqref="F24"/>
    </sheetView>
  </sheetViews>
  <sheetFormatPr defaultRowHeight="13.2" x14ac:dyDescent="0.2"/>
  <cols>
    <col min="1" max="1" width="14.77734375" customWidth="1"/>
    <col min="2" max="2" width="6.77734375" customWidth="1"/>
    <col min="3" max="3" width="9.5546875" customWidth="1"/>
    <col min="4" max="4" width="8.88671875" customWidth="1"/>
    <col min="5" max="5" width="8.33203125" customWidth="1"/>
    <col min="6" max="13" width="6.77734375" customWidth="1"/>
  </cols>
  <sheetData>
    <row r="1" spans="1:13" ht="27.6" customHeight="1" x14ac:dyDescent="0.25">
      <c r="A1" s="19"/>
      <c r="B1" s="60" t="s">
        <v>61</v>
      </c>
      <c r="C1" s="61" t="s">
        <v>33</v>
      </c>
      <c r="D1" s="60" t="s">
        <v>62</v>
      </c>
      <c r="E1" s="62" t="s">
        <v>71</v>
      </c>
      <c r="F1" s="62" t="s">
        <v>63</v>
      </c>
      <c r="G1" s="60" t="s">
        <v>64</v>
      </c>
      <c r="H1" s="60" t="s">
        <v>65</v>
      </c>
      <c r="I1" s="60" t="s">
        <v>66</v>
      </c>
      <c r="J1" s="60" t="s">
        <v>67</v>
      </c>
      <c r="K1" s="60" t="s">
        <v>68</v>
      </c>
      <c r="L1" s="60" t="s">
        <v>69</v>
      </c>
      <c r="M1" s="60" t="s">
        <v>70</v>
      </c>
    </row>
    <row r="2" spans="1:13" ht="13.8" x14ac:dyDescent="0.25">
      <c r="A2" s="24" t="s">
        <v>32</v>
      </c>
      <c r="B2" s="25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3.8" x14ac:dyDescent="0.25">
      <c r="A3" s="44" t="s">
        <v>33</v>
      </c>
      <c r="B3" s="25">
        <v>-0.54318740660640241</v>
      </c>
      <c r="C3" s="25">
        <v>1</v>
      </c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3.8" x14ac:dyDescent="0.25">
      <c r="A4" s="19" t="s">
        <v>30</v>
      </c>
      <c r="B4" s="25">
        <v>0.34184594122429596</v>
      </c>
      <c r="C4" s="25">
        <v>-0.3</v>
      </c>
      <c r="D4" s="25">
        <v>1</v>
      </c>
      <c r="E4" s="25"/>
      <c r="F4" s="25"/>
      <c r="G4" s="25"/>
      <c r="H4" s="25"/>
      <c r="I4" s="25"/>
      <c r="J4" s="25"/>
      <c r="K4" s="25"/>
      <c r="L4" s="25"/>
      <c r="M4" s="25"/>
    </row>
    <row r="5" spans="1:13" ht="13.8" x14ac:dyDescent="0.25">
      <c r="A5" s="50" t="s">
        <v>57</v>
      </c>
      <c r="B5" s="25">
        <v>6.3324069933986551E-2</v>
      </c>
      <c r="C5" s="25">
        <v>-7.6696498884736994E-2</v>
      </c>
      <c r="D5" s="25">
        <v>-7.6696498884737077E-2</v>
      </c>
      <c r="E5" s="25">
        <v>1</v>
      </c>
      <c r="F5" s="25"/>
      <c r="G5" s="25"/>
      <c r="H5" s="25"/>
      <c r="I5" s="25"/>
      <c r="J5" s="25"/>
      <c r="K5" s="25"/>
      <c r="L5" s="25"/>
      <c r="M5" s="25"/>
    </row>
    <row r="6" spans="1:13" ht="13.8" x14ac:dyDescent="0.25">
      <c r="A6" s="50" t="s">
        <v>56</v>
      </c>
      <c r="B6" s="25">
        <v>-0.25939395081548255</v>
      </c>
      <c r="C6" s="25">
        <v>0.37816127826755647</v>
      </c>
      <c r="D6" s="25">
        <v>-9.7590007294853259E-2</v>
      </c>
      <c r="E6" s="25">
        <v>-0.6736330697086077</v>
      </c>
      <c r="F6" s="25">
        <v>1</v>
      </c>
      <c r="G6" s="25"/>
      <c r="H6" s="25"/>
      <c r="I6" s="25"/>
      <c r="J6" s="25"/>
      <c r="K6" s="25"/>
      <c r="L6" s="25"/>
      <c r="M6" s="25"/>
    </row>
    <row r="7" spans="1:13" ht="13.8" x14ac:dyDescent="0.25">
      <c r="A7" s="19" t="s">
        <v>16</v>
      </c>
      <c r="B7" s="25">
        <v>0.37988897148596473</v>
      </c>
      <c r="C7" s="25">
        <v>-0.1179849759310674</v>
      </c>
      <c r="D7" s="25">
        <v>0.53935988997059336</v>
      </c>
      <c r="E7" s="25">
        <v>0.13789005066533869</v>
      </c>
      <c r="F7" s="25">
        <v>-0.18093671611393641</v>
      </c>
      <c r="G7" s="25">
        <v>1</v>
      </c>
      <c r="H7" s="25"/>
      <c r="I7" s="25"/>
      <c r="J7" s="25"/>
      <c r="K7" s="25"/>
      <c r="L7" s="25"/>
      <c r="M7" s="25"/>
    </row>
    <row r="8" spans="1:13" ht="13.8" x14ac:dyDescent="0.25">
      <c r="A8" s="19" t="s">
        <v>17</v>
      </c>
      <c r="B8" s="25">
        <v>-0.21230225592622523</v>
      </c>
      <c r="C8" s="25">
        <v>-3.8069349381344063E-2</v>
      </c>
      <c r="D8" s="25">
        <v>-3.8069349381344049E-2</v>
      </c>
      <c r="E8" s="25">
        <v>-0.26278072311320272</v>
      </c>
      <c r="F8" s="25">
        <v>0.14860752335342745</v>
      </c>
      <c r="G8" s="25">
        <v>-0.1539981007018037</v>
      </c>
      <c r="H8" s="25">
        <v>1</v>
      </c>
      <c r="I8" s="25"/>
      <c r="J8" s="25"/>
      <c r="K8" s="25"/>
      <c r="L8" s="25"/>
      <c r="M8" s="25"/>
    </row>
    <row r="9" spans="1:13" ht="13.8" x14ac:dyDescent="0.25">
      <c r="A9" s="19" t="s">
        <v>18</v>
      </c>
      <c r="B9" s="25">
        <v>0.10311823859273798</v>
      </c>
      <c r="C9" s="25">
        <v>-3.8069349381344091E-2</v>
      </c>
      <c r="D9" s="25">
        <v>-0.28552012036008034</v>
      </c>
      <c r="E9" s="25">
        <v>0.24331548436407671</v>
      </c>
      <c r="F9" s="25">
        <v>-0.33436692754521152</v>
      </c>
      <c r="G9" s="25">
        <v>-0.15399810070180373</v>
      </c>
      <c r="H9" s="25">
        <v>-0.13043478260869562</v>
      </c>
      <c r="I9" s="25">
        <v>1</v>
      </c>
      <c r="J9" s="25"/>
      <c r="K9" s="25"/>
      <c r="L9" s="25"/>
      <c r="M9" s="25"/>
    </row>
    <row r="10" spans="1:13" ht="13.8" x14ac:dyDescent="0.25">
      <c r="A10" s="19" t="s">
        <v>19</v>
      </c>
      <c r="B10" s="25">
        <v>0.33251496187925689</v>
      </c>
      <c r="C10" s="25">
        <v>-0.2855201203600804</v>
      </c>
      <c r="D10" s="25">
        <v>-3.8069349381344035E-2</v>
      </c>
      <c r="E10" s="25">
        <v>-9.7326193745630903E-3</v>
      </c>
      <c r="F10" s="25">
        <v>-9.2879702095892094E-2</v>
      </c>
      <c r="G10" s="25">
        <v>-0.15399810070180356</v>
      </c>
      <c r="H10" s="25">
        <v>-0.13043478260869559</v>
      </c>
      <c r="I10" s="25">
        <v>-0.13043478260869562</v>
      </c>
      <c r="J10" s="25">
        <v>1</v>
      </c>
      <c r="K10" s="25"/>
      <c r="L10" s="25"/>
      <c r="M10" s="25"/>
    </row>
    <row r="11" spans="1:13" ht="13.8" x14ac:dyDescent="0.25">
      <c r="A11" s="19" t="s">
        <v>20</v>
      </c>
      <c r="B11" s="25">
        <v>-0.1551148046096871</v>
      </c>
      <c r="C11" s="25">
        <v>1.5430334996209182E-2</v>
      </c>
      <c r="D11" s="25">
        <v>0.21602468994692864</v>
      </c>
      <c r="E11" s="25">
        <v>5.5227791305300949E-2</v>
      </c>
      <c r="F11" s="25">
        <v>-6.0233860193683389E-2</v>
      </c>
      <c r="G11" s="25">
        <v>-0.20806259464411966</v>
      </c>
      <c r="H11" s="25">
        <v>-0.17622684421256035</v>
      </c>
      <c r="I11" s="25">
        <v>-0.17622684421256041</v>
      </c>
      <c r="J11" s="25">
        <v>-0.17622684421256032</v>
      </c>
      <c r="K11" s="25">
        <v>1</v>
      </c>
      <c r="L11" s="25"/>
      <c r="M11" s="25"/>
    </row>
    <row r="12" spans="1:13" ht="13.8" x14ac:dyDescent="0.25">
      <c r="A12" s="19" t="s">
        <v>21</v>
      </c>
      <c r="B12" s="25">
        <v>-0.49610179309735275</v>
      </c>
      <c r="C12" s="25">
        <v>0.32024493467003989</v>
      </c>
      <c r="D12" s="25">
        <v>-0.11798497593106735</v>
      </c>
      <c r="E12" s="25">
        <v>-0.31025261399701143</v>
      </c>
      <c r="F12" s="25">
        <v>0.46056618647183806</v>
      </c>
      <c r="G12" s="25">
        <v>-0.18181818181818171</v>
      </c>
      <c r="H12" s="25">
        <v>-0.15399810070180364</v>
      </c>
      <c r="I12" s="25">
        <v>-0.1539981007018037</v>
      </c>
      <c r="J12" s="25">
        <v>-0.15399810070180356</v>
      </c>
      <c r="K12" s="25">
        <v>-0.20806259464411969</v>
      </c>
      <c r="L12" s="25">
        <v>1</v>
      </c>
      <c r="M12" s="25"/>
    </row>
    <row r="13" spans="1:13" ht="13.8" x14ac:dyDescent="0.25">
      <c r="A13" s="19" t="s">
        <v>31</v>
      </c>
      <c r="B13" s="26">
        <v>-0.72980091771939981</v>
      </c>
      <c r="C13" s="26">
        <v>0.63110668321705021</v>
      </c>
      <c r="D13" s="25">
        <v>-0.47924621312443577</v>
      </c>
      <c r="E13" s="25">
        <v>-0.17740691944507692</v>
      </c>
      <c r="F13" s="26">
        <v>0.5177016523328466</v>
      </c>
      <c r="G13" s="25">
        <v>-0.39955403154463992</v>
      </c>
      <c r="H13" s="25">
        <v>7.5962382537557327E-2</v>
      </c>
      <c r="I13" s="25">
        <v>-0.38315985502555594</v>
      </c>
      <c r="J13" s="25">
        <v>-0.17707657793756756</v>
      </c>
      <c r="K13" s="25">
        <v>0.14043530464075848</v>
      </c>
      <c r="L13" s="25">
        <v>0.45095621465449132</v>
      </c>
      <c r="M13" s="25">
        <v>1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"/>
  <sheetViews>
    <sheetView showGridLines="0" topLeftCell="A7" workbookViewId="0">
      <selection activeCell="L20" sqref="L20"/>
    </sheetView>
  </sheetViews>
  <sheetFormatPr defaultRowHeight="13.2" x14ac:dyDescent="0.2"/>
  <cols>
    <col min="1" max="1" width="16.21875" customWidth="1"/>
    <col min="2" max="2" width="11.21875" bestFit="1" customWidth="1"/>
    <col min="3" max="3" width="12.44140625" customWidth="1"/>
    <col min="4" max="4" width="10.6640625" customWidth="1"/>
    <col min="5" max="5" width="12.21875" customWidth="1"/>
    <col min="6" max="6" width="14" customWidth="1"/>
    <col min="7" max="7" width="16.6640625" bestFit="1" customWidth="1"/>
    <col min="8" max="8" width="5.6640625" customWidth="1"/>
  </cols>
  <sheetData>
    <row r="1" spans="1:9" x14ac:dyDescent="0.2">
      <c r="A1" t="s">
        <v>0</v>
      </c>
    </row>
    <row r="2" spans="1:9" ht="13.8" thickBot="1" x14ac:dyDescent="0.25"/>
    <row r="3" spans="1:9" ht="13.8" x14ac:dyDescent="0.25">
      <c r="A3" s="27" t="s">
        <v>34</v>
      </c>
      <c r="B3" s="27"/>
      <c r="C3" s="28"/>
      <c r="D3" s="28"/>
      <c r="E3" s="28"/>
      <c r="F3" s="28"/>
      <c r="G3" s="28"/>
      <c r="H3" s="28"/>
      <c r="I3" s="28"/>
    </row>
    <row r="4" spans="1:9" ht="13.8" x14ac:dyDescent="0.25">
      <c r="A4" s="36" t="s">
        <v>47</v>
      </c>
      <c r="B4" s="32">
        <v>0.92992399268172499</v>
      </c>
      <c r="C4" s="28"/>
      <c r="D4" s="28"/>
      <c r="E4" s="28"/>
      <c r="F4" s="28"/>
      <c r="G4" s="28"/>
      <c r="H4" s="28"/>
      <c r="I4" s="28"/>
    </row>
    <row r="5" spans="1:9" ht="13.8" x14ac:dyDescent="0.25">
      <c r="A5" s="36" t="s">
        <v>48</v>
      </c>
      <c r="B5" s="32">
        <v>0.86475863216512094</v>
      </c>
      <c r="C5" s="28"/>
      <c r="D5" s="28"/>
      <c r="E5" s="28"/>
      <c r="F5" s="28"/>
      <c r="G5" s="28"/>
      <c r="H5" s="28"/>
      <c r="I5" s="28"/>
    </row>
    <row r="6" spans="1:9" ht="13.8" x14ac:dyDescent="0.25">
      <c r="A6" s="36" t="s">
        <v>49</v>
      </c>
      <c r="B6" s="32">
        <v>0.75849755743771596</v>
      </c>
      <c r="C6" s="28"/>
      <c r="D6" s="28"/>
      <c r="G6" s="28"/>
      <c r="H6" s="28"/>
      <c r="I6" s="28"/>
    </row>
    <row r="7" spans="1:9" ht="13.8" x14ac:dyDescent="0.25">
      <c r="A7" s="36" t="s">
        <v>35</v>
      </c>
      <c r="B7" s="33">
        <v>5273.1736661484701</v>
      </c>
      <c r="C7" s="28"/>
      <c r="D7" s="28"/>
      <c r="G7" s="28"/>
      <c r="H7" s="28"/>
      <c r="I7" s="28"/>
    </row>
    <row r="8" spans="1:9" ht="14.4" thickBot="1" x14ac:dyDescent="0.3">
      <c r="A8" s="34" t="s">
        <v>36</v>
      </c>
      <c r="B8" s="34">
        <v>26</v>
      </c>
      <c r="C8" s="28"/>
      <c r="D8" s="28"/>
      <c r="E8" s="28"/>
      <c r="F8" s="28"/>
      <c r="G8" s="28"/>
      <c r="H8" s="28"/>
      <c r="I8" s="28"/>
    </row>
    <row r="9" spans="1:9" ht="13.8" x14ac:dyDescent="0.25">
      <c r="A9" s="28"/>
      <c r="B9" s="35"/>
      <c r="C9" s="28"/>
      <c r="D9" s="28"/>
      <c r="E9" s="28"/>
      <c r="F9" s="28"/>
      <c r="G9" s="28"/>
      <c r="H9" s="28"/>
      <c r="I9" s="28"/>
    </row>
    <row r="10" spans="1:9" ht="14.4" thickBot="1" x14ac:dyDescent="0.3">
      <c r="A10" s="28" t="s">
        <v>37</v>
      </c>
      <c r="B10" s="28"/>
      <c r="C10" s="28"/>
      <c r="D10" s="28"/>
      <c r="E10" s="28"/>
      <c r="F10" s="28"/>
      <c r="G10" s="28"/>
      <c r="H10" s="28"/>
      <c r="I10" s="28"/>
    </row>
    <row r="11" spans="1:9" ht="13.8" x14ac:dyDescent="0.25">
      <c r="A11" s="63"/>
      <c r="B11" s="31" t="s">
        <v>38</v>
      </c>
      <c r="C11" s="31" t="s">
        <v>39</v>
      </c>
      <c r="D11" s="31" t="s">
        <v>40</v>
      </c>
      <c r="E11" s="59" t="s">
        <v>58</v>
      </c>
      <c r="F11" s="31" t="s">
        <v>50</v>
      </c>
      <c r="G11" s="28"/>
      <c r="H11" s="28"/>
      <c r="I11" s="28"/>
    </row>
    <row r="12" spans="1:9" ht="13.8" x14ac:dyDescent="0.25">
      <c r="A12" s="36" t="s">
        <v>41</v>
      </c>
      <c r="B12" s="36">
        <v>11</v>
      </c>
      <c r="C12" s="36">
        <v>2489187068.6590896</v>
      </c>
      <c r="D12" s="36">
        <v>226289733.51446268</v>
      </c>
      <c r="E12" s="38">
        <v>8.1380565214827172</v>
      </c>
      <c r="F12" s="36">
        <v>2.4409725027975366E-4</v>
      </c>
      <c r="G12" s="52" t="s">
        <v>72</v>
      </c>
      <c r="H12" s="53">
        <f>FINV(0.05,B12,B13)</f>
        <v>2.5654974067604943</v>
      </c>
      <c r="I12" s="28"/>
    </row>
    <row r="13" spans="1:9" ht="13.8" x14ac:dyDescent="0.25">
      <c r="A13" s="36" t="s">
        <v>42</v>
      </c>
      <c r="B13" s="36">
        <v>14</v>
      </c>
      <c r="C13" s="37">
        <v>389289047.18706381</v>
      </c>
      <c r="D13" s="36">
        <v>27806360.5133617</v>
      </c>
      <c r="E13" s="36"/>
      <c r="F13" s="36"/>
      <c r="G13" s="64" t="s">
        <v>73</v>
      </c>
      <c r="H13" s="65">
        <f>TINV(0.05,14)</f>
        <v>2.1447866879178044</v>
      </c>
      <c r="I13" s="28"/>
    </row>
    <row r="14" spans="1:9" ht="14.4" thickBot="1" x14ac:dyDescent="0.3">
      <c r="A14" s="34" t="s">
        <v>43</v>
      </c>
      <c r="B14" s="34">
        <v>25</v>
      </c>
      <c r="C14" s="34">
        <v>2878476115.8461533</v>
      </c>
      <c r="D14" s="34"/>
      <c r="E14" s="34"/>
      <c r="F14" s="34"/>
      <c r="G14" s="54" t="s">
        <v>74</v>
      </c>
      <c r="H14" s="55">
        <f>TINV(0.25,14)</f>
        <v>1.2001402975919739</v>
      </c>
      <c r="I14" s="28"/>
    </row>
    <row r="15" spans="1:9" ht="14.4" thickBot="1" x14ac:dyDescent="0.3">
      <c r="A15" s="28"/>
      <c r="B15" s="28"/>
      <c r="C15" s="28"/>
      <c r="D15" s="28"/>
      <c r="E15" s="28"/>
      <c r="F15" s="28"/>
      <c r="G15" s="28"/>
      <c r="H15" s="28"/>
      <c r="I15" s="28"/>
    </row>
    <row r="16" spans="1:9" ht="13.8" x14ac:dyDescent="0.25">
      <c r="A16" s="31"/>
      <c r="B16" s="31" t="s">
        <v>44</v>
      </c>
      <c r="C16" s="31" t="s">
        <v>35</v>
      </c>
      <c r="D16" s="31" t="s">
        <v>2</v>
      </c>
      <c r="E16" s="31" t="s">
        <v>45</v>
      </c>
      <c r="F16" s="31" t="s">
        <v>51</v>
      </c>
      <c r="G16" s="31" t="s">
        <v>52</v>
      </c>
    </row>
    <row r="17" spans="1:7" ht="13.8" x14ac:dyDescent="0.25">
      <c r="A17" s="36" t="s">
        <v>46</v>
      </c>
      <c r="B17" s="39">
        <v>69967.292291077058</v>
      </c>
      <c r="C17" s="39">
        <v>21363.230361598718</v>
      </c>
      <c r="D17" s="38">
        <v>3.2751269872016233</v>
      </c>
      <c r="E17" s="38">
        <v>5.5292635744363036E-3</v>
      </c>
      <c r="F17" s="39">
        <v>24147.720200598662</v>
      </c>
      <c r="G17" s="39">
        <v>115786.86438155545</v>
      </c>
    </row>
    <row r="18" spans="1:7" ht="13.8" x14ac:dyDescent="0.25">
      <c r="A18" s="36" t="s">
        <v>32</v>
      </c>
      <c r="B18" s="39">
        <v>-462.5474048597859</v>
      </c>
      <c r="C18" s="39">
        <v>218.65201296253031</v>
      </c>
      <c r="D18" s="38">
        <v>-2.1154500184686209</v>
      </c>
      <c r="E18" s="38">
        <v>5.2800498662877039E-2</v>
      </c>
      <c r="F18" s="39">
        <v>-931.50933154825202</v>
      </c>
      <c r="G18" s="39">
        <v>6.4145218286802788</v>
      </c>
    </row>
    <row r="19" spans="1:7" ht="13.8" x14ac:dyDescent="0.25">
      <c r="A19" s="56" t="s">
        <v>33</v>
      </c>
      <c r="B19" s="39">
        <v>4453.9356736583095</v>
      </c>
      <c r="C19" s="39">
        <v>2900.6292008925734</v>
      </c>
      <c r="D19" s="51">
        <v>1.5355067349827951</v>
      </c>
      <c r="E19" s="58">
        <v>0.14694618862675435</v>
      </c>
      <c r="F19" s="39">
        <v>-1767.2952230017409</v>
      </c>
      <c r="G19" s="39">
        <v>10675.166570318361</v>
      </c>
    </row>
    <row r="20" spans="1:7" ht="13.8" x14ac:dyDescent="0.25">
      <c r="A20" s="36" t="s">
        <v>30</v>
      </c>
      <c r="B20" s="39">
        <v>-7439.0161312698365</v>
      </c>
      <c r="C20" s="39">
        <v>3226.2046212621735</v>
      </c>
      <c r="D20" s="38">
        <v>-2.3058103885424055</v>
      </c>
      <c r="E20" s="58">
        <v>3.6940910509281263E-2</v>
      </c>
      <c r="F20" s="39">
        <v>-14358.536855451848</v>
      </c>
      <c r="G20" s="39">
        <v>-519.49540708782479</v>
      </c>
    </row>
    <row r="21" spans="1:7" ht="13.8" x14ac:dyDescent="0.25">
      <c r="A21" s="57" t="s">
        <v>57</v>
      </c>
      <c r="B21" s="39">
        <v>1299.121883030703</v>
      </c>
      <c r="C21" s="39">
        <v>3251.5852535774884</v>
      </c>
      <c r="D21" s="51">
        <v>0.39953492887857434</v>
      </c>
      <c r="E21" s="58">
        <v>0.69552777634419116</v>
      </c>
      <c r="F21" s="39">
        <v>-5674.8348834721328</v>
      </c>
      <c r="G21" s="39">
        <v>8273.0786495335378</v>
      </c>
    </row>
    <row r="22" spans="1:7" ht="13.8" x14ac:dyDescent="0.25">
      <c r="A22" s="57" t="s">
        <v>56</v>
      </c>
      <c r="B22" s="39">
        <v>4483.6751650770775</v>
      </c>
      <c r="C22" s="39">
        <v>3431.6467293453375</v>
      </c>
      <c r="D22" s="51">
        <v>1.3065666482320102</v>
      </c>
      <c r="E22" s="58">
        <v>0.21241712322430403</v>
      </c>
      <c r="F22" s="39">
        <v>-2876.4750576594752</v>
      </c>
      <c r="G22" s="39">
        <v>11843.825387813631</v>
      </c>
    </row>
    <row r="23" spans="1:7" ht="13.8" x14ac:dyDescent="0.25">
      <c r="A23" s="36" t="s">
        <v>16</v>
      </c>
      <c r="B23" s="39">
        <v>-3054.1835811025526</v>
      </c>
      <c r="C23" s="39">
        <v>4784.6832030024207</v>
      </c>
      <c r="D23" s="38">
        <v>-0.63832514118929173</v>
      </c>
      <c r="E23" s="38">
        <v>0.53356530580034311</v>
      </c>
      <c r="F23" s="39">
        <v>-13316.308420806066</v>
      </c>
      <c r="G23" s="39">
        <v>7207.9412586009621</v>
      </c>
    </row>
    <row r="24" spans="1:7" ht="13.8" x14ac:dyDescent="0.25">
      <c r="A24" s="36" t="s">
        <v>17</v>
      </c>
      <c r="B24" s="39">
        <v>-3274.122962363072</v>
      </c>
      <c r="C24" s="39">
        <v>4876.6292841274426</v>
      </c>
      <c r="D24" s="38">
        <v>-0.67139057976372274</v>
      </c>
      <c r="E24" s="38">
        <v>0.51289816624581674</v>
      </c>
      <c r="F24" s="39">
        <v>-13733.452532869742</v>
      </c>
      <c r="G24" s="39">
        <v>7185.2066081435987</v>
      </c>
    </row>
    <row r="25" spans="1:7" ht="13.8" x14ac:dyDescent="0.25">
      <c r="A25" s="36" t="s">
        <v>18</v>
      </c>
      <c r="B25" s="39">
        <v>-13614.745182450333</v>
      </c>
      <c r="C25" s="39">
        <v>4257.4508563406716</v>
      </c>
      <c r="D25" s="38">
        <v>-3.1978631443681218</v>
      </c>
      <c r="E25" s="38">
        <v>6.4478844901008341E-3</v>
      </c>
      <c r="F25" s="39">
        <v>-22746.069103594062</v>
      </c>
      <c r="G25" s="39">
        <v>-4483.4212613066047</v>
      </c>
    </row>
    <row r="26" spans="1:7" ht="13.8" x14ac:dyDescent="0.25">
      <c r="A26" s="36" t="s">
        <v>19</v>
      </c>
      <c r="B26" s="39">
        <v>-2241.0261822375551</v>
      </c>
      <c r="C26" s="39">
        <v>4291.8095159302138</v>
      </c>
      <c r="D26" s="38">
        <v>-0.5221634776472206</v>
      </c>
      <c r="E26" s="38">
        <v>0.60971983640266036</v>
      </c>
      <c r="F26" s="39">
        <v>-11446.042099083632</v>
      </c>
      <c r="G26" s="39">
        <v>6963.9897346085227</v>
      </c>
    </row>
    <row r="27" spans="1:7" ht="13.8" x14ac:dyDescent="0.25">
      <c r="A27" s="36" t="s">
        <v>20</v>
      </c>
      <c r="B27" s="39">
        <v>952.32436955544972</v>
      </c>
      <c r="C27" s="39">
        <v>4289.7372107321253</v>
      </c>
      <c r="D27" s="38">
        <v>0.22200063145427909</v>
      </c>
      <c r="E27" s="38">
        <v>0.8275191570811663</v>
      </c>
      <c r="F27" s="39">
        <v>-8248.2468946884655</v>
      </c>
      <c r="G27" s="39">
        <v>10152.895633799366</v>
      </c>
    </row>
    <row r="28" spans="1:7" ht="14.4" thickBot="1" x14ac:dyDescent="0.3">
      <c r="A28" s="34" t="s">
        <v>21</v>
      </c>
      <c r="B28" s="40">
        <v>-565.30168250784413</v>
      </c>
      <c r="C28" s="40">
        <v>5023.1128837956721</v>
      </c>
      <c r="D28" s="41">
        <v>-0.11254011119906961</v>
      </c>
      <c r="E28" s="41">
        <v>0.91199291696778451</v>
      </c>
      <c r="F28" s="40">
        <v>-11338.807327581215</v>
      </c>
      <c r="G28" s="40">
        <v>10208.203962565525</v>
      </c>
    </row>
    <row r="32" spans="1:7" x14ac:dyDescent="0.2">
      <c r="A32" t="s">
        <v>3</v>
      </c>
    </row>
    <row r="33" spans="1:4" ht="13.8" thickBot="1" x14ac:dyDescent="0.25"/>
    <row r="34" spans="1:4" x14ac:dyDescent="0.2">
      <c r="A34" s="4" t="s">
        <v>4</v>
      </c>
      <c r="B34" s="4" t="s">
        <v>5</v>
      </c>
      <c r="C34" s="4" t="s">
        <v>1</v>
      </c>
      <c r="D34" s="4" t="s">
        <v>6</v>
      </c>
    </row>
    <row r="35" spans="1:4" x14ac:dyDescent="0.2">
      <c r="A35" s="2">
        <v>1</v>
      </c>
      <c r="B35" s="2">
        <v>33112.71004869364</v>
      </c>
      <c r="C35" s="2">
        <v>-3887.7100486936397</v>
      </c>
      <c r="D35" s="2">
        <v>-0.98520765822623202</v>
      </c>
    </row>
    <row r="36" spans="1:4" x14ac:dyDescent="0.2">
      <c r="A36" s="2">
        <v>2</v>
      </c>
      <c r="B36" s="2">
        <v>13593.379166037212</v>
      </c>
      <c r="C36" s="2">
        <v>6008.6208339627883</v>
      </c>
      <c r="D36" s="2">
        <v>1.5226802376856774</v>
      </c>
    </row>
    <row r="37" spans="1:4" x14ac:dyDescent="0.2">
      <c r="A37" s="2">
        <v>3</v>
      </c>
      <c r="B37" s="2">
        <v>36314.250754367567</v>
      </c>
      <c r="C37" s="2">
        <v>1485.7492456324326</v>
      </c>
      <c r="D37" s="2">
        <v>0.37651252708333555</v>
      </c>
    </row>
    <row r="38" spans="1:4" x14ac:dyDescent="0.2">
      <c r="A38" s="2">
        <v>4</v>
      </c>
      <c r="B38" s="2">
        <v>16022.402554276701</v>
      </c>
      <c r="C38" s="2">
        <v>-776.40255427670127</v>
      </c>
      <c r="D38" s="2">
        <v>-0.19675277547944808</v>
      </c>
    </row>
    <row r="39" spans="1:4" x14ac:dyDescent="0.2">
      <c r="A39" s="2">
        <v>5</v>
      </c>
      <c r="B39" s="2">
        <v>26417.748192797775</v>
      </c>
      <c r="C39" s="2">
        <v>3474.2518072022249</v>
      </c>
      <c r="D39" s="2">
        <v>0.88043075337167143</v>
      </c>
    </row>
    <row r="40" spans="1:4" x14ac:dyDescent="0.2">
      <c r="A40" s="2">
        <v>6</v>
      </c>
      <c r="B40" s="2">
        <v>35161.667602908208</v>
      </c>
      <c r="C40" s="2">
        <v>-2943.6676029082082</v>
      </c>
      <c r="D40" s="2">
        <v>-0.74597226370627367</v>
      </c>
    </row>
    <row r="41" spans="1:4" x14ac:dyDescent="0.2">
      <c r="A41" s="2">
        <v>7</v>
      </c>
      <c r="B41" s="2">
        <v>39948.166843942367</v>
      </c>
      <c r="C41" s="2">
        <v>-2848.1668439423665</v>
      </c>
      <c r="D41" s="2">
        <v>-0.72177085004087427</v>
      </c>
    </row>
    <row r="42" spans="1:4" x14ac:dyDescent="0.2">
      <c r="A42" s="2">
        <v>8</v>
      </c>
      <c r="B42" s="2">
        <v>30971.511399334264</v>
      </c>
      <c r="C42" s="2">
        <v>1753.4886006657362</v>
      </c>
      <c r="D42" s="2">
        <v>0.44436194478257945</v>
      </c>
    </row>
    <row r="43" spans="1:4" x14ac:dyDescent="0.2">
      <c r="A43" s="2">
        <v>9</v>
      </c>
      <c r="B43" s="2">
        <v>13130.831761177427</v>
      </c>
      <c r="C43" s="2">
        <v>2511.1682388225727</v>
      </c>
      <c r="D43" s="2">
        <v>0.63637003505799172</v>
      </c>
    </row>
    <row r="44" spans="1:4" x14ac:dyDescent="0.2">
      <c r="A44" s="2">
        <v>10</v>
      </c>
      <c r="B44" s="2">
        <v>26451.545105912614</v>
      </c>
      <c r="C44" s="2">
        <v>-3087.5451059126135</v>
      </c>
      <c r="D44" s="2">
        <v>-0.78243311496086732</v>
      </c>
    </row>
    <row r="45" spans="1:4" x14ac:dyDescent="0.2">
      <c r="A45" s="2">
        <v>11</v>
      </c>
      <c r="B45" s="2">
        <v>8247.6170032089904</v>
      </c>
      <c r="C45" s="2">
        <v>3434.3829967910096</v>
      </c>
      <c r="D45" s="2">
        <v>0.87032736169648783</v>
      </c>
    </row>
    <row r="46" spans="1:4" x14ac:dyDescent="0.2">
      <c r="A46" s="2">
        <v>12</v>
      </c>
      <c r="B46" s="2">
        <v>17688.407448243863</v>
      </c>
      <c r="C46" s="2">
        <v>-16.407448243862746</v>
      </c>
      <c r="D46" s="2">
        <v>-4.1579087584568825E-3</v>
      </c>
    </row>
    <row r="47" spans="1:4" x14ac:dyDescent="0.2">
      <c r="A47" s="2">
        <v>13</v>
      </c>
      <c r="B47" s="2">
        <v>42260.903868241294</v>
      </c>
      <c r="C47" s="2">
        <v>2364.0961317587062</v>
      </c>
      <c r="D47" s="2">
        <v>0.59909962024414054</v>
      </c>
    </row>
    <row r="48" spans="1:4" x14ac:dyDescent="0.2">
      <c r="A48" s="2">
        <v>14</v>
      </c>
      <c r="B48" s="2">
        <v>25474.221092988955</v>
      </c>
      <c r="C48" s="2">
        <v>4450.7789070110448</v>
      </c>
      <c r="D48" s="2">
        <v>1.1278982767072616</v>
      </c>
    </row>
    <row r="49" spans="1:4" x14ac:dyDescent="0.2">
      <c r="A49" s="2">
        <v>15</v>
      </c>
      <c r="B49" s="2">
        <v>21694.415526601679</v>
      </c>
      <c r="C49" s="2">
        <v>-3874.4155266016787</v>
      </c>
      <c r="D49" s="2">
        <v>-0.98183861454411414</v>
      </c>
    </row>
    <row r="50" spans="1:4" x14ac:dyDescent="0.2">
      <c r="A50" s="2">
        <v>16</v>
      </c>
      <c r="B50" s="2">
        <v>41981.618852837571</v>
      </c>
      <c r="C50" s="2">
        <v>7680.3811471624285</v>
      </c>
      <c r="D50" s="2">
        <v>1.9463309324787241</v>
      </c>
    </row>
    <row r="51" spans="1:4" x14ac:dyDescent="0.2">
      <c r="A51" s="2">
        <v>17</v>
      </c>
      <c r="B51" s="2">
        <v>26205.025419575082</v>
      </c>
      <c r="C51" s="2">
        <v>-1180.0254195750822</v>
      </c>
      <c r="D51" s="2">
        <v>-0.29903723932746579</v>
      </c>
    </row>
    <row r="52" spans="1:4" x14ac:dyDescent="0.2">
      <c r="A52" s="2">
        <v>18</v>
      </c>
      <c r="B52" s="2">
        <v>38716.557458983196</v>
      </c>
      <c r="C52" s="2">
        <v>-2316.5574589831958</v>
      </c>
      <c r="D52" s="2">
        <v>-0.58705256326362276</v>
      </c>
    </row>
    <row r="53" spans="1:4" x14ac:dyDescent="0.2">
      <c r="A53" s="2">
        <v>19</v>
      </c>
      <c r="B53" s="2">
        <v>18307.373546183724</v>
      </c>
      <c r="C53" s="2">
        <v>-4645.3735461837241</v>
      </c>
      <c r="D53" s="2">
        <v>-1.1772116581995657</v>
      </c>
    </row>
    <row r="54" spans="1:4" x14ac:dyDescent="0.2">
      <c r="A54" s="2">
        <v>20</v>
      </c>
      <c r="B54" s="2">
        <v>23496.204139719855</v>
      </c>
      <c r="C54" s="2">
        <v>1601.7958602801446</v>
      </c>
      <c r="D54" s="2">
        <v>0.40592058787752255</v>
      </c>
    </row>
    <row r="55" spans="1:4" x14ac:dyDescent="0.2">
      <c r="A55" s="2">
        <v>21</v>
      </c>
      <c r="B55" s="2">
        <v>21863.980442514363</v>
      </c>
      <c r="C55" s="2">
        <v>-2657.9804425143629</v>
      </c>
      <c r="D55" s="2">
        <v>-0.67357458621705357</v>
      </c>
    </row>
    <row r="56" spans="1:4" x14ac:dyDescent="0.2">
      <c r="A56" s="2">
        <v>22</v>
      </c>
      <c r="B56" s="2">
        <v>23233.194910751401</v>
      </c>
      <c r="C56" s="2">
        <v>-7789.194910751401</v>
      </c>
      <c r="D56" s="2">
        <v>-1.9739060735940699</v>
      </c>
    </row>
    <row r="57" spans="1:4" x14ac:dyDescent="0.2">
      <c r="A57" s="2">
        <v>23</v>
      </c>
      <c r="B57" s="2">
        <v>31251.49233557711</v>
      </c>
      <c r="C57" s="2">
        <v>2390.5076644228902</v>
      </c>
      <c r="D57" s="2">
        <v>0.60579272336148593</v>
      </c>
    </row>
    <row r="58" spans="1:4" x14ac:dyDescent="0.2">
      <c r="A58" s="2">
        <v>24</v>
      </c>
      <c r="B58" s="2">
        <v>42260.903868241294</v>
      </c>
      <c r="C58" s="2">
        <v>1664.0961317587062</v>
      </c>
      <c r="D58" s="2">
        <v>0.4217084691241903</v>
      </c>
    </row>
    <row r="59" spans="1:4" x14ac:dyDescent="0.2">
      <c r="A59" s="2">
        <v>25</v>
      </c>
      <c r="B59" s="2">
        <v>14495.05689645086</v>
      </c>
      <c r="C59" s="2">
        <v>4314.9431035491398</v>
      </c>
      <c r="D59" s="2">
        <v>1.0934753202223892</v>
      </c>
    </row>
    <row r="60" spans="1:4" ht="13.8" thickBot="1" x14ac:dyDescent="0.25">
      <c r="A60" s="3">
        <v>26</v>
      </c>
      <c r="B60" s="3">
        <v>21762.813760433284</v>
      </c>
      <c r="C60" s="3">
        <v>-7110.8137604332842</v>
      </c>
      <c r="D60" s="3">
        <v>-1.8019934833754887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O31"/>
  <sheetViews>
    <sheetView workbookViewId="0">
      <selection activeCell="M14" sqref="M14"/>
    </sheetView>
  </sheetViews>
  <sheetFormatPr defaultRowHeight="13.2" x14ac:dyDescent="0.2"/>
  <cols>
    <col min="3" max="3" width="9.109375" customWidth="1"/>
    <col min="4" max="9" width="5.6640625" customWidth="1"/>
    <col min="10" max="10" width="12.21875" customWidth="1"/>
    <col min="11" max="12" width="5.6640625" customWidth="1"/>
    <col min="13" max="13" width="10.33203125" customWidth="1"/>
    <col min="14" max="14" width="6.77734375" customWidth="1"/>
    <col min="15" max="15" width="11.21875" customWidth="1"/>
  </cols>
  <sheetData>
    <row r="2" spans="2:10" ht="31.2" customHeight="1" x14ac:dyDescent="0.2">
      <c r="B2" s="12" t="s">
        <v>13</v>
      </c>
      <c r="C2" s="13" t="s">
        <v>14</v>
      </c>
      <c r="D2" s="12" t="s">
        <v>16</v>
      </c>
      <c r="E2" s="12" t="s">
        <v>17</v>
      </c>
      <c r="F2" s="12" t="s">
        <v>18</v>
      </c>
      <c r="G2" s="12" t="s">
        <v>19</v>
      </c>
      <c r="H2" s="12" t="s">
        <v>20</v>
      </c>
      <c r="I2" s="12" t="s">
        <v>21</v>
      </c>
      <c r="J2" s="12" t="s">
        <v>22</v>
      </c>
    </row>
    <row r="3" spans="2:10" ht="13.8" x14ac:dyDescent="0.2">
      <c r="B3" s="15">
        <v>99</v>
      </c>
      <c r="C3" s="16">
        <v>0</v>
      </c>
      <c r="D3" s="16">
        <v>0</v>
      </c>
      <c r="E3" s="16">
        <v>0</v>
      </c>
      <c r="F3" s="16">
        <v>0</v>
      </c>
      <c r="G3" s="16">
        <v>0</v>
      </c>
      <c r="H3" s="16">
        <v>0</v>
      </c>
      <c r="I3" s="16">
        <v>0</v>
      </c>
      <c r="J3" s="15">
        <v>29225</v>
      </c>
    </row>
    <row r="4" spans="2:10" ht="13.8" x14ac:dyDescent="0.2">
      <c r="B4" s="15">
        <v>102</v>
      </c>
      <c r="C4" s="16">
        <v>1</v>
      </c>
      <c r="D4" s="16">
        <v>1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5">
        <v>19602</v>
      </c>
    </row>
    <row r="5" spans="2:10" ht="13.8" x14ac:dyDescent="0.2">
      <c r="B5" s="15">
        <v>85</v>
      </c>
      <c r="C5" s="16">
        <v>0</v>
      </c>
      <c r="D5" s="16">
        <v>0</v>
      </c>
      <c r="E5" s="16">
        <v>1</v>
      </c>
      <c r="F5" s="16">
        <v>0</v>
      </c>
      <c r="G5" s="16">
        <v>0</v>
      </c>
      <c r="H5" s="16">
        <v>0</v>
      </c>
      <c r="I5" s="16">
        <v>0</v>
      </c>
      <c r="J5" s="15">
        <v>37800</v>
      </c>
    </row>
    <row r="6" spans="2:10" ht="13.8" x14ac:dyDescent="0.2">
      <c r="B6" s="15">
        <v>90</v>
      </c>
      <c r="C6" s="16">
        <v>0</v>
      </c>
      <c r="D6" s="16">
        <v>0</v>
      </c>
      <c r="E6" s="16">
        <v>0</v>
      </c>
      <c r="F6" s="16">
        <v>1</v>
      </c>
      <c r="G6" s="16">
        <v>0</v>
      </c>
      <c r="H6" s="16">
        <v>0</v>
      </c>
      <c r="I6" s="16">
        <v>0</v>
      </c>
      <c r="J6" s="15">
        <v>15246</v>
      </c>
    </row>
    <row r="7" spans="2:10" ht="13.8" x14ac:dyDescent="0.2">
      <c r="B7" s="15">
        <v>99</v>
      </c>
      <c r="C7" s="16">
        <v>0</v>
      </c>
      <c r="D7" s="16">
        <v>0</v>
      </c>
      <c r="E7" s="16">
        <v>0</v>
      </c>
      <c r="F7" s="16">
        <v>0</v>
      </c>
      <c r="G7" s="16">
        <v>1</v>
      </c>
      <c r="H7" s="16">
        <v>0</v>
      </c>
      <c r="I7" s="16">
        <v>0</v>
      </c>
      <c r="J7" s="15">
        <v>29892</v>
      </c>
    </row>
    <row r="8" spans="2:10" ht="13.8" x14ac:dyDescent="0.2">
      <c r="B8" s="15">
        <v>87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1</v>
      </c>
      <c r="I8" s="16">
        <v>0</v>
      </c>
      <c r="J8" s="15">
        <v>32218</v>
      </c>
    </row>
    <row r="9" spans="2:10" ht="13.8" x14ac:dyDescent="0.2">
      <c r="B9" s="15">
        <v>83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1</v>
      </c>
      <c r="J9" s="15">
        <v>37100</v>
      </c>
    </row>
    <row r="10" spans="2:10" ht="13.8" x14ac:dyDescent="0.2">
      <c r="B10" s="15">
        <v>94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5">
        <v>32725</v>
      </c>
    </row>
    <row r="11" spans="2:10" ht="13.8" x14ac:dyDescent="0.2">
      <c r="B11" s="15">
        <v>103</v>
      </c>
      <c r="C11" s="16">
        <v>1</v>
      </c>
      <c r="D11" s="16">
        <v>1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5">
        <v>15642</v>
      </c>
    </row>
    <row r="12" spans="2:10" ht="13.8" x14ac:dyDescent="0.2">
      <c r="B12" s="15">
        <v>87</v>
      </c>
      <c r="C12" s="16">
        <v>0</v>
      </c>
      <c r="D12" s="16">
        <v>0</v>
      </c>
      <c r="E12" s="16">
        <v>1</v>
      </c>
      <c r="F12" s="16">
        <v>0</v>
      </c>
      <c r="G12" s="16">
        <v>0</v>
      </c>
      <c r="H12" s="16">
        <v>0</v>
      </c>
      <c r="I12" s="16">
        <v>0</v>
      </c>
      <c r="J12" s="15">
        <v>23364</v>
      </c>
    </row>
    <row r="13" spans="2:10" ht="13.8" x14ac:dyDescent="0.2">
      <c r="B13" s="15">
        <v>104</v>
      </c>
      <c r="C13" s="16">
        <v>0</v>
      </c>
      <c r="D13" s="16">
        <v>0</v>
      </c>
      <c r="E13" s="16">
        <v>0</v>
      </c>
      <c r="F13" s="16">
        <v>1</v>
      </c>
      <c r="G13" s="16">
        <v>0</v>
      </c>
      <c r="H13" s="16">
        <v>0</v>
      </c>
      <c r="I13" s="16">
        <v>0</v>
      </c>
      <c r="J13" s="15">
        <v>11682</v>
      </c>
    </row>
    <row r="14" spans="2:10" ht="13.8" x14ac:dyDescent="0.2">
      <c r="B14" s="15">
        <v>99</v>
      </c>
      <c r="C14" s="16">
        <v>1</v>
      </c>
      <c r="D14" s="16">
        <v>0</v>
      </c>
      <c r="E14" s="16">
        <v>0</v>
      </c>
      <c r="F14" s="16">
        <v>0</v>
      </c>
      <c r="G14" s="16">
        <v>0</v>
      </c>
      <c r="H14" s="16">
        <v>1</v>
      </c>
      <c r="I14" s="16">
        <v>0</v>
      </c>
      <c r="J14" s="15">
        <v>17672</v>
      </c>
    </row>
    <row r="15" spans="2:10" ht="13.8" x14ac:dyDescent="0.2">
      <c r="B15" s="15">
        <v>78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1</v>
      </c>
      <c r="J15" s="15">
        <v>44625</v>
      </c>
    </row>
    <row r="16" spans="2:10" ht="13.8" x14ac:dyDescent="0.2">
      <c r="B16" s="15">
        <v>99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5">
        <v>29925</v>
      </c>
    </row>
    <row r="17" spans="2:15" ht="13.8" x14ac:dyDescent="0.2">
      <c r="B17" s="15">
        <v>101</v>
      </c>
      <c r="C17" s="16">
        <v>1</v>
      </c>
      <c r="D17" s="16">
        <v>1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17820</v>
      </c>
    </row>
    <row r="18" spans="2:15" ht="13.8" x14ac:dyDescent="0.2">
      <c r="B18" s="15">
        <v>75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1</v>
      </c>
      <c r="I18" s="16">
        <v>0</v>
      </c>
      <c r="J18" s="15">
        <v>49662</v>
      </c>
    </row>
    <row r="19" spans="2:15" ht="13.8" x14ac:dyDescent="0.2">
      <c r="B19" s="15">
        <v>87</v>
      </c>
      <c r="C19" s="16">
        <v>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1</v>
      </c>
      <c r="J19" s="15">
        <v>25025</v>
      </c>
    </row>
    <row r="20" spans="2:15" ht="13.8" x14ac:dyDescent="0.2">
      <c r="B20" s="15">
        <v>80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5">
        <v>36400</v>
      </c>
    </row>
    <row r="21" spans="2:15" ht="13.8" x14ac:dyDescent="0.2">
      <c r="B21" s="15">
        <v>89</v>
      </c>
      <c r="C21" s="16">
        <v>1</v>
      </c>
      <c r="D21" s="16">
        <v>1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5">
        <v>13662</v>
      </c>
    </row>
    <row r="22" spans="2:15" ht="13.8" x14ac:dyDescent="0.2">
      <c r="B22" s="15">
        <v>87</v>
      </c>
      <c r="C22" s="16">
        <v>1</v>
      </c>
      <c r="D22" s="16">
        <v>0</v>
      </c>
      <c r="E22" s="16">
        <v>1</v>
      </c>
      <c r="F22" s="16">
        <v>0</v>
      </c>
      <c r="G22" s="16">
        <v>0</v>
      </c>
      <c r="H22" s="16">
        <v>0</v>
      </c>
      <c r="I22" s="16">
        <v>0</v>
      </c>
      <c r="J22" s="15">
        <v>25098</v>
      </c>
    </row>
    <row r="23" spans="2:15" ht="13.8" x14ac:dyDescent="0.2">
      <c r="B23" s="15">
        <v>87</v>
      </c>
      <c r="C23" s="16">
        <v>0</v>
      </c>
      <c r="D23" s="16">
        <v>0</v>
      </c>
      <c r="E23" s="16">
        <v>0</v>
      </c>
      <c r="F23" s="16">
        <v>1</v>
      </c>
      <c r="G23" s="16">
        <v>0</v>
      </c>
      <c r="H23" s="16">
        <v>0</v>
      </c>
      <c r="I23" s="16">
        <v>0</v>
      </c>
      <c r="J23" s="15">
        <v>19206</v>
      </c>
    </row>
    <row r="24" spans="2:15" ht="13.8" x14ac:dyDescent="0.2">
      <c r="B24" s="15">
        <v>99</v>
      </c>
      <c r="C24" s="16">
        <v>0</v>
      </c>
      <c r="D24" s="16">
        <v>0</v>
      </c>
      <c r="E24" s="16">
        <v>0</v>
      </c>
      <c r="F24" s="16">
        <v>0</v>
      </c>
      <c r="G24" s="16">
        <v>1</v>
      </c>
      <c r="H24" s="16">
        <v>0</v>
      </c>
      <c r="I24" s="16">
        <v>0</v>
      </c>
      <c r="J24" s="15">
        <v>15444</v>
      </c>
    </row>
    <row r="25" spans="2:15" ht="13.8" x14ac:dyDescent="0.2">
      <c r="B25" s="15">
        <v>89</v>
      </c>
      <c r="C25" s="16">
        <v>1</v>
      </c>
      <c r="D25" s="16">
        <v>0</v>
      </c>
      <c r="E25" s="16">
        <v>0</v>
      </c>
      <c r="F25" s="16">
        <v>0</v>
      </c>
      <c r="G25" s="16">
        <v>0</v>
      </c>
      <c r="H25" s="16">
        <v>1</v>
      </c>
      <c r="I25" s="16">
        <v>0</v>
      </c>
      <c r="J25" s="15">
        <v>33642</v>
      </c>
    </row>
    <row r="26" spans="2:15" ht="13.8" x14ac:dyDescent="0.2">
      <c r="B26" s="15">
        <v>78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1</v>
      </c>
      <c r="J26" s="15">
        <v>43925</v>
      </c>
    </row>
    <row r="27" spans="2:15" ht="13.8" x14ac:dyDescent="0.2">
      <c r="B27" s="15">
        <v>99</v>
      </c>
      <c r="C27" s="16">
        <v>1</v>
      </c>
      <c r="D27" s="16">
        <v>0</v>
      </c>
      <c r="E27" s="16">
        <v>0</v>
      </c>
      <c r="F27" s="16">
        <v>0</v>
      </c>
      <c r="G27" s="16">
        <v>1</v>
      </c>
      <c r="H27" s="16">
        <v>0</v>
      </c>
      <c r="I27" s="16">
        <v>0</v>
      </c>
      <c r="J27" s="15">
        <v>18810</v>
      </c>
    </row>
    <row r="28" spans="2:15" ht="13.8" x14ac:dyDescent="0.2">
      <c r="B28" s="15">
        <v>93</v>
      </c>
      <c r="C28" s="16">
        <v>1</v>
      </c>
      <c r="D28" s="16">
        <v>0</v>
      </c>
      <c r="E28" s="16">
        <v>0</v>
      </c>
      <c r="F28" s="16">
        <v>0</v>
      </c>
      <c r="G28" s="16">
        <v>0</v>
      </c>
      <c r="H28" s="16">
        <v>1</v>
      </c>
      <c r="I28" s="16">
        <v>0</v>
      </c>
      <c r="J28" s="15">
        <v>14652</v>
      </c>
    </row>
    <row r="29" spans="2:15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57"/>
  <sheetViews>
    <sheetView showGridLines="0" tabSelected="1" topLeftCell="A4" workbookViewId="0">
      <selection activeCell="J6" sqref="J6"/>
    </sheetView>
  </sheetViews>
  <sheetFormatPr defaultRowHeight="13.2" x14ac:dyDescent="0.2"/>
  <cols>
    <col min="1" max="1" width="15.77734375" customWidth="1"/>
    <col min="2" max="2" width="11.33203125" bestFit="1" customWidth="1"/>
    <col min="3" max="3" width="11.5546875" customWidth="1"/>
    <col min="4" max="4" width="12" customWidth="1"/>
    <col min="5" max="5" width="12.33203125" customWidth="1"/>
    <col min="6" max="6" width="10.88671875" bestFit="1" customWidth="1"/>
    <col min="7" max="7" width="12.77734375" customWidth="1"/>
    <col min="11" max="11" width="10.77734375" bestFit="1" customWidth="1"/>
    <col min="12" max="12" width="9" customWidth="1"/>
    <col min="13" max="13" width="10.77734375" customWidth="1"/>
    <col min="14" max="14" width="9.88671875" customWidth="1"/>
    <col min="16" max="16" width="9.44140625" customWidth="1"/>
    <col min="17" max="17" width="7.33203125" customWidth="1"/>
    <col min="18" max="18" width="9.5546875" customWidth="1"/>
    <col min="19" max="19" width="6.33203125" customWidth="1"/>
    <col min="20" max="20" width="9.88671875" customWidth="1"/>
  </cols>
  <sheetData>
    <row r="1" spans="1:20" ht="13.8" x14ac:dyDescent="0.25">
      <c r="A1" s="28" t="s">
        <v>53</v>
      </c>
      <c r="B1" s="28"/>
      <c r="C1" s="28"/>
      <c r="D1" s="28"/>
      <c r="E1" s="28"/>
      <c r="F1" s="28"/>
      <c r="G1" s="28"/>
    </row>
    <row r="2" spans="1:20" ht="14.4" thickBot="1" x14ac:dyDescent="0.3">
      <c r="A2" s="28"/>
      <c r="B2" s="28"/>
      <c r="C2" s="28"/>
      <c r="D2" s="28"/>
      <c r="E2" s="28"/>
      <c r="F2" s="28"/>
      <c r="G2" s="28"/>
    </row>
    <row r="3" spans="1:20" ht="13.8" x14ac:dyDescent="0.25">
      <c r="A3" s="27" t="s">
        <v>34</v>
      </c>
      <c r="B3" s="27"/>
      <c r="C3" s="28"/>
      <c r="D3" s="28"/>
      <c r="E3" s="28"/>
      <c r="F3" s="28"/>
      <c r="G3" s="28"/>
    </row>
    <row r="4" spans="1:20" ht="13.8" x14ac:dyDescent="0.25">
      <c r="A4" s="29" t="s">
        <v>47</v>
      </c>
      <c r="B4" s="32">
        <v>0.89389692318475777</v>
      </c>
      <c r="C4" s="35"/>
      <c r="D4" s="35"/>
      <c r="E4" s="35"/>
      <c r="F4" s="35"/>
      <c r="G4" s="28"/>
    </row>
    <row r="5" spans="1:20" ht="13.8" x14ac:dyDescent="0.25">
      <c r="A5" s="29" t="s">
        <v>48</v>
      </c>
      <c r="B5" s="32">
        <v>0.79905170927917668</v>
      </c>
      <c r="C5" s="35"/>
      <c r="D5" s="35"/>
      <c r="E5" s="35"/>
      <c r="F5" s="35"/>
      <c r="G5" s="28"/>
    </row>
    <row r="6" spans="1:20" ht="13.8" x14ac:dyDescent="0.25">
      <c r="A6" s="29" t="s">
        <v>49</v>
      </c>
      <c r="B6" s="32">
        <v>0.70448780776349507</v>
      </c>
      <c r="C6" s="35"/>
      <c r="D6" s="35"/>
      <c r="E6" s="35"/>
      <c r="F6" s="35"/>
      <c r="G6" s="28"/>
    </row>
    <row r="7" spans="1:20" ht="13.8" x14ac:dyDescent="0.25">
      <c r="A7" s="29" t="s">
        <v>35</v>
      </c>
      <c r="B7" s="33">
        <v>5833.0945039288254</v>
      </c>
      <c r="C7" s="35"/>
      <c r="D7" s="35"/>
      <c r="E7" s="35"/>
      <c r="F7" s="35"/>
      <c r="G7" s="28"/>
    </row>
    <row r="8" spans="1:20" ht="14.4" thickBot="1" x14ac:dyDescent="0.3">
      <c r="A8" s="30" t="s">
        <v>36</v>
      </c>
      <c r="B8" s="34">
        <v>26</v>
      </c>
      <c r="C8" s="35"/>
      <c r="D8" s="35"/>
      <c r="E8" s="35"/>
      <c r="F8" s="35"/>
      <c r="G8" s="28"/>
    </row>
    <row r="9" spans="1:20" ht="13.8" x14ac:dyDescent="0.25">
      <c r="A9" s="28"/>
      <c r="B9" s="35"/>
      <c r="C9" s="35"/>
      <c r="D9" s="35"/>
      <c r="E9" s="35"/>
      <c r="F9" s="35"/>
      <c r="G9" s="28"/>
      <c r="K9" s="72"/>
    </row>
    <row r="10" spans="1:20" ht="14.4" thickBot="1" x14ac:dyDescent="0.3">
      <c r="A10" s="28" t="s">
        <v>37</v>
      </c>
      <c r="B10" s="35"/>
      <c r="C10" s="35"/>
      <c r="D10" s="35"/>
      <c r="E10" s="35"/>
      <c r="F10" s="35"/>
      <c r="G10" s="28"/>
    </row>
    <row r="11" spans="1:20" ht="14.4" thickBot="1" x14ac:dyDescent="0.3">
      <c r="A11" s="31"/>
      <c r="B11" s="31" t="s">
        <v>38</v>
      </c>
      <c r="C11" s="31" t="s">
        <v>39</v>
      </c>
      <c r="D11" s="31" t="s">
        <v>40</v>
      </c>
      <c r="E11" s="59" t="s">
        <v>58</v>
      </c>
      <c r="F11" s="31" t="s">
        <v>50</v>
      </c>
      <c r="G11" s="28"/>
      <c r="K11" s="28" t="s">
        <v>37</v>
      </c>
      <c r="L11" s="35"/>
      <c r="M11" s="35"/>
      <c r="N11" s="35"/>
      <c r="O11" s="35"/>
      <c r="P11" s="35"/>
      <c r="Q11" s="28"/>
    </row>
    <row r="12" spans="1:20" ht="13.8" x14ac:dyDescent="0.25">
      <c r="A12" s="29" t="s">
        <v>41</v>
      </c>
      <c r="B12" s="36">
        <v>8</v>
      </c>
      <c r="C12" s="36">
        <v>2300051260.4861541</v>
      </c>
      <c r="D12" s="37">
        <v>287506407.56076926</v>
      </c>
      <c r="E12" s="38">
        <v>8.4498597929218207</v>
      </c>
      <c r="F12" s="36">
        <v>1.2593627715021312E-4</v>
      </c>
      <c r="G12" s="52" t="s">
        <v>59</v>
      </c>
      <c r="H12" s="53">
        <f>FINV(0.05,B12,B13)</f>
        <v>2.5479553577698537</v>
      </c>
      <c r="K12" s="31"/>
      <c r="L12" s="31" t="s">
        <v>38</v>
      </c>
      <c r="M12" s="31" t="s">
        <v>39</v>
      </c>
      <c r="N12" s="31" t="s">
        <v>40</v>
      </c>
      <c r="O12" s="66" t="s">
        <v>77</v>
      </c>
      <c r="Q12" s="28"/>
    </row>
    <row r="13" spans="1:20" ht="13.8" x14ac:dyDescent="0.25">
      <c r="A13" s="29" t="s">
        <v>42</v>
      </c>
      <c r="B13" s="36">
        <v>17</v>
      </c>
      <c r="C13" s="36">
        <v>578424855.3599993</v>
      </c>
      <c r="D13" s="37">
        <v>34024991.491764665</v>
      </c>
      <c r="E13" s="36"/>
      <c r="F13" s="36"/>
      <c r="G13" s="54" t="s">
        <v>60</v>
      </c>
      <c r="H13" s="55">
        <f>TINV(0.05,17)</f>
        <v>2.109815577833317</v>
      </c>
      <c r="K13" s="29" t="s">
        <v>41</v>
      </c>
      <c r="L13" s="36">
        <v>8</v>
      </c>
      <c r="M13" s="36">
        <v>2300051260.4861541</v>
      </c>
      <c r="N13" s="37">
        <v>287506407.56076926</v>
      </c>
      <c r="O13" s="38">
        <v>8.4498597929218207</v>
      </c>
      <c r="P13" s="67" t="s">
        <v>59</v>
      </c>
      <c r="Q13" s="53">
        <f>FINV(0.05,L13,L14)</f>
        <v>2.5479553577698537</v>
      </c>
    </row>
    <row r="14" spans="1:20" ht="14.4" thickBot="1" x14ac:dyDescent="0.3">
      <c r="A14" s="30" t="s">
        <v>43</v>
      </c>
      <c r="B14" s="34">
        <v>25</v>
      </c>
      <c r="C14" s="34">
        <v>2878476115.8461533</v>
      </c>
      <c r="D14" s="34"/>
      <c r="E14" s="34"/>
      <c r="F14" s="34"/>
      <c r="G14" s="28"/>
      <c r="K14" s="29" t="s">
        <v>42</v>
      </c>
      <c r="L14" s="36">
        <v>17</v>
      </c>
      <c r="M14" s="36">
        <v>578424855.3599993</v>
      </c>
      <c r="N14" s="37">
        <v>34024991.491764665</v>
      </c>
      <c r="O14" s="36"/>
      <c r="P14" s="68" t="s">
        <v>60</v>
      </c>
      <c r="Q14" s="55">
        <f>TINV(0.05,17)</f>
        <v>2.109815577833317</v>
      </c>
    </row>
    <row r="15" spans="1:20" ht="14.4" thickBot="1" x14ac:dyDescent="0.3">
      <c r="A15" s="28"/>
      <c r="B15" s="28"/>
      <c r="C15" s="28"/>
      <c r="D15" s="28"/>
      <c r="E15" s="28"/>
      <c r="F15" s="28"/>
      <c r="G15" s="28"/>
      <c r="K15" s="30" t="s">
        <v>43</v>
      </c>
      <c r="L15" s="34">
        <v>25</v>
      </c>
      <c r="M15" s="34">
        <v>2878476115.8461533</v>
      </c>
      <c r="N15" s="34"/>
      <c r="O15" s="34"/>
      <c r="Q15" s="28"/>
    </row>
    <row r="16" spans="1:20" ht="14.4" thickBot="1" x14ac:dyDescent="0.3">
      <c r="A16" s="31"/>
      <c r="B16" s="31" t="s">
        <v>44</v>
      </c>
      <c r="C16" s="31" t="s">
        <v>35</v>
      </c>
      <c r="D16" s="31" t="s">
        <v>2</v>
      </c>
      <c r="E16" s="31" t="s">
        <v>45</v>
      </c>
      <c r="F16" s="31" t="s">
        <v>51</v>
      </c>
      <c r="G16" s="31" t="s">
        <v>52</v>
      </c>
      <c r="Q16" s="73" t="s">
        <v>78</v>
      </c>
      <c r="R16" s="74"/>
      <c r="S16" s="73" t="s">
        <v>79</v>
      </c>
      <c r="T16" s="74"/>
    </row>
    <row r="17" spans="1:20" ht="13.8" x14ac:dyDescent="0.25">
      <c r="A17" s="36" t="s">
        <v>46</v>
      </c>
      <c r="B17" s="39">
        <v>85233.787389651799</v>
      </c>
      <c r="C17" s="39">
        <v>19750.385175220301</v>
      </c>
      <c r="D17" s="38">
        <v>4.3155506403282606</v>
      </c>
      <c r="E17" s="38">
        <v>4.6901517210226216E-4</v>
      </c>
      <c r="F17" s="39">
        <v>43564.11707876376</v>
      </c>
      <c r="G17" s="39">
        <v>126903.45770053976</v>
      </c>
      <c r="K17" s="31"/>
      <c r="L17" s="31" t="s">
        <v>44</v>
      </c>
      <c r="M17" s="31" t="s">
        <v>35</v>
      </c>
      <c r="N17" s="31" t="s">
        <v>2</v>
      </c>
      <c r="O17" s="71" t="s">
        <v>81</v>
      </c>
      <c r="P17" s="71" t="s">
        <v>82</v>
      </c>
      <c r="Q17" s="19" t="s">
        <v>75</v>
      </c>
      <c r="R17" s="69" t="s">
        <v>76</v>
      </c>
      <c r="S17" s="19" t="s">
        <v>75</v>
      </c>
      <c r="T17" s="69" t="s">
        <v>76</v>
      </c>
    </row>
    <row r="18" spans="1:20" ht="13.8" x14ac:dyDescent="0.25">
      <c r="A18" s="36" t="s">
        <v>32</v>
      </c>
      <c r="B18" s="39">
        <v>-571.66706870593282</v>
      </c>
      <c r="C18" s="39">
        <v>210.04144487951353</v>
      </c>
      <c r="D18" s="51">
        <v>-2.7216869938876074</v>
      </c>
      <c r="E18" s="38">
        <v>1.4502760033568741E-2</v>
      </c>
      <c r="F18" s="39">
        <v>-1014.8157811033484</v>
      </c>
      <c r="G18" s="39">
        <v>-128.51835630851718</v>
      </c>
      <c r="K18" s="36" t="s">
        <v>46</v>
      </c>
      <c r="L18" s="39">
        <v>85233.787389651799</v>
      </c>
      <c r="M18" s="39">
        <v>19750.385175220301</v>
      </c>
      <c r="N18" s="38">
        <v>4.3155506403282606</v>
      </c>
      <c r="O18" s="37">
        <v>43564.11707876376</v>
      </c>
      <c r="P18" s="37">
        <v>126903.45770053976</v>
      </c>
      <c r="Q18" s="18">
        <v>1</v>
      </c>
      <c r="R18" s="42">
        <v>85233.787389651756</v>
      </c>
      <c r="S18" s="42">
        <v>1</v>
      </c>
      <c r="T18" s="42">
        <v>85233.787389651756</v>
      </c>
    </row>
    <row r="19" spans="1:20" ht="13.8" x14ac:dyDescent="0.25">
      <c r="A19" s="36" t="s">
        <v>30</v>
      </c>
      <c r="B19" s="39">
        <v>-8953.928009741092</v>
      </c>
      <c r="C19" s="39">
        <v>3497.3234898169935</v>
      </c>
      <c r="D19" s="51">
        <v>-2.5602229921858415</v>
      </c>
      <c r="E19" s="38">
        <v>2.0278502962728217E-2</v>
      </c>
      <c r="F19" s="39">
        <v>-16332.635589279365</v>
      </c>
      <c r="G19" s="39">
        <v>-1575.2204302028194</v>
      </c>
      <c r="K19" s="36" t="s">
        <v>32</v>
      </c>
      <c r="L19" s="39">
        <v>-571.66706870593282</v>
      </c>
      <c r="M19" s="39">
        <v>210.04144487951353</v>
      </c>
      <c r="N19" s="51">
        <v>-2.7216869938876074</v>
      </c>
      <c r="O19" s="37">
        <v>-1014.8157811033484</v>
      </c>
      <c r="P19" s="37">
        <v>-128.51835630851718</v>
      </c>
      <c r="Q19" s="19">
        <v>73</v>
      </c>
      <c r="R19" s="42">
        <v>-41731.696015533096</v>
      </c>
      <c r="S19" s="42">
        <v>97</v>
      </c>
      <c r="T19" s="42">
        <v>-55451.705664475485</v>
      </c>
    </row>
    <row r="20" spans="1:20" ht="13.8" x14ac:dyDescent="0.25">
      <c r="A20" s="36" t="s">
        <v>16</v>
      </c>
      <c r="B20" s="39">
        <v>-3146.2363451997967</v>
      </c>
      <c r="C20" s="39">
        <v>5234.5735066087836</v>
      </c>
      <c r="D20" s="38">
        <v>-0.60104922420663165</v>
      </c>
      <c r="E20" s="38">
        <v>0.5557373894734875</v>
      </c>
      <c r="F20" s="39">
        <v>-14190.22107275658</v>
      </c>
      <c r="G20" s="39">
        <v>7897.7483823569855</v>
      </c>
      <c r="K20" s="70" t="s">
        <v>80</v>
      </c>
      <c r="L20" s="39">
        <v>-8953.928009741092</v>
      </c>
      <c r="M20" s="39">
        <v>3497.3234898169935</v>
      </c>
      <c r="N20" s="51">
        <v>-2.5602229921858415</v>
      </c>
      <c r="O20" s="37">
        <v>-16332.635589279365</v>
      </c>
      <c r="P20" s="37">
        <v>-1575.2204302028194</v>
      </c>
      <c r="Q20" s="19">
        <v>1</v>
      </c>
      <c r="R20" s="42">
        <v>-8953.9280097410901</v>
      </c>
      <c r="S20" s="42">
        <v>0</v>
      </c>
      <c r="T20" s="42">
        <v>0</v>
      </c>
    </row>
    <row r="21" spans="1:20" ht="13.8" x14ac:dyDescent="0.25">
      <c r="A21" s="36" t="s">
        <v>17</v>
      </c>
      <c r="B21" s="39">
        <v>-4141.2211214591825</v>
      </c>
      <c r="C21" s="39">
        <v>4944.0581998624211</v>
      </c>
      <c r="D21" s="38">
        <v>-0.83761577110366958</v>
      </c>
      <c r="E21" s="38">
        <v>0.41386800718574601</v>
      </c>
      <c r="F21" s="39">
        <v>-14572.272129243465</v>
      </c>
      <c r="G21" s="39">
        <v>6289.8298863251002</v>
      </c>
      <c r="K21" s="36" t="s">
        <v>16</v>
      </c>
      <c r="L21" s="39">
        <v>-3146.2363451997967</v>
      </c>
      <c r="M21" s="39">
        <v>5234.5735066087836</v>
      </c>
      <c r="N21" s="38">
        <v>-0.60104922420663165</v>
      </c>
      <c r="O21" s="37">
        <v>-14190.22107275658</v>
      </c>
      <c r="P21" s="37">
        <v>7897.7483823569855</v>
      </c>
      <c r="Q21" s="19">
        <v>0</v>
      </c>
      <c r="R21" s="42">
        <v>0</v>
      </c>
      <c r="S21" s="42">
        <v>0</v>
      </c>
      <c r="T21" s="42">
        <v>0</v>
      </c>
    </row>
    <row r="22" spans="1:20" ht="13.8" x14ac:dyDescent="0.25">
      <c r="A22" s="36" t="s">
        <v>18</v>
      </c>
      <c r="B22" s="39">
        <v>-16309.63862086271</v>
      </c>
      <c r="C22" s="39">
        <v>4457.2995681993725</v>
      </c>
      <c r="D22" s="51">
        <v>-3.6590851414214818</v>
      </c>
      <c r="E22" s="38">
        <v>1.9429999565662959E-3</v>
      </c>
      <c r="F22" s="39">
        <v>-25713.718684919462</v>
      </c>
      <c r="G22" s="39">
        <v>-6905.558556805956</v>
      </c>
      <c r="K22" s="36" t="s">
        <v>17</v>
      </c>
      <c r="L22" s="39">
        <v>-4141.2211214591825</v>
      </c>
      <c r="M22" s="39">
        <v>4944.0581998624211</v>
      </c>
      <c r="N22" s="38">
        <v>-0.83761577110366958</v>
      </c>
      <c r="O22" s="37">
        <v>-14572.272129243465</v>
      </c>
      <c r="P22" s="37">
        <v>6289.8298863251002</v>
      </c>
      <c r="Q22" s="19">
        <v>1</v>
      </c>
      <c r="R22" s="42">
        <v>-4141.2211214591825</v>
      </c>
      <c r="S22" s="42">
        <v>0</v>
      </c>
      <c r="T22" s="42">
        <v>0</v>
      </c>
    </row>
    <row r="23" spans="1:20" ht="13.8" x14ac:dyDescent="0.25">
      <c r="A23" s="36" t="s">
        <v>19</v>
      </c>
      <c r="B23" s="39">
        <v>-4272.1049178507037</v>
      </c>
      <c r="C23" s="39">
        <v>4652.6091914879362</v>
      </c>
      <c r="D23" s="38">
        <v>-0.91821701372782949</v>
      </c>
      <c r="E23" s="38">
        <v>0.37134986579089013</v>
      </c>
      <c r="F23" s="39">
        <v>-14088.252267622425</v>
      </c>
      <c r="G23" s="39">
        <v>5544.0424319210179</v>
      </c>
      <c r="K23" s="36" t="s">
        <v>18</v>
      </c>
      <c r="L23" s="39">
        <v>-16309.63862086271</v>
      </c>
      <c r="M23" s="39">
        <v>4457.2995681993725</v>
      </c>
      <c r="N23" s="51">
        <v>-3.6590851414214818</v>
      </c>
      <c r="O23" s="37">
        <v>-25713.718684919462</v>
      </c>
      <c r="P23" s="37">
        <v>-6905.558556805956</v>
      </c>
      <c r="Q23" s="19">
        <v>0</v>
      </c>
      <c r="R23" s="42">
        <v>0</v>
      </c>
      <c r="S23" s="42">
        <v>0</v>
      </c>
      <c r="T23" s="42">
        <v>0</v>
      </c>
    </row>
    <row r="24" spans="1:20" ht="13.8" x14ac:dyDescent="0.25">
      <c r="A24" s="36" t="s">
        <v>20</v>
      </c>
      <c r="B24" s="39">
        <v>357.47170353855142</v>
      </c>
      <c r="C24" s="39">
        <v>4699.4148668360831</v>
      </c>
      <c r="D24" s="38">
        <v>7.606727936731876E-2</v>
      </c>
      <c r="E24" s="38">
        <v>0.94025360608639552</v>
      </c>
      <c r="F24" s="39">
        <v>-9557.4269892136999</v>
      </c>
      <c r="G24" s="39">
        <v>10272.370396290802</v>
      </c>
      <c r="K24" s="36" t="s">
        <v>19</v>
      </c>
      <c r="L24" s="39">
        <v>-4272.1049178507037</v>
      </c>
      <c r="M24" s="39">
        <v>4652.6091914879362</v>
      </c>
      <c r="N24" s="38">
        <v>-0.91821701372782949</v>
      </c>
      <c r="O24" s="37">
        <v>-14088.252267622425</v>
      </c>
      <c r="P24" s="37">
        <v>5544.0424319210179</v>
      </c>
      <c r="Q24" s="19">
        <v>0</v>
      </c>
      <c r="R24" s="42">
        <v>0</v>
      </c>
      <c r="S24" s="42">
        <v>0</v>
      </c>
      <c r="T24" s="42">
        <v>0</v>
      </c>
    </row>
    <row r="25" spans="1:20" ht="14.4" thickBot="1" x14ac:dyDescent="0.3">
      <c r="A25" s="34" t="s">
        <v>21</v>
      </c>
      <c r="B25" s="40">
        <v>1264.3107123170464</v>
      </c>
      <c r="C25" s="40">
        <v>5026.1612772460467</v>
      </c>
      <c r="D25" s="41">
        <v>0.25154598958865726</v>
      </c>
      <c r="E25" s="41">
        <v>0.80440760885724638</v>
      </c>
      <c r="F25" s="40">
        <v>-9339.9626471192641</v>
      </c>
      <c r="G25" s="40">
        <v>11868.584071753357</v>
      </c>
      <c r="K25" s="36" t="s">
        <v>20</v>
      </c>
      <c r="L25" s="39">
        <v>357.47170353855142</v>
      </c>
      <c r="M25" s="39">
        <v>4699.4148668360831</v>
      </c>
      <c r="N25" s="38">
        <v>7.606727936731876E-2</v>
      </c>
      <c r="O25" s="37">
        <v>-9557.4269892136999</v>
      </c>
      <c r="P25" s="37">
        <v>10272.370396290802</v>
      </c>
      <c r="Q25" s="19">
        <v>0</v>
      </c>
      <c r="R25" s="42">
        <v>0</v>
      </c>
      <c r="S25" s="42">
        <v>1</v>
      </c>
      <c r="T25" s="42">
        <v>357.47170353855142</v>
      </c>
    </row>
    <row r="26" spans="1:20" ht="14.4" thickBot="1" x14ac:dyDescent="0.3">
      <c r="A26" s="28"/>
      <c r="B26" s="28"/>
      <c r="C26" s="28"/>
      <c r="D26" s="28"/>
      <c r="E26" s="28"/>
      <c r="F26" s="28"/>
      <c r="G26" s="28"/>
      <c r="K26" s="34" t="s">
        <v>21</v>
      </c>
      <c r="L26" s="40">
        <v>1264.3107123170464</v>
      </c>
      <c r="M26" s="40">
        <v>5026.1612772460467</v>
      </c>
      <c r="N26" s="41">
        <v>0.25154598958865726</v>
      </c>
      <c r="O26" s="43">
        <v>-9339.9626471192641</v>
      </c>
      <c r="P26" s="43">
        <v>11868.584071753357</v>
      </c>
      <c r="Q26" s="19">
        <v>0</v>
      </c>
      <c r="R26" s="42">
        <v>0</v>
      </c>
      <c r="S26" s="42">
        <v>0</v>
      </c>
      <c r="T26" s="42">
        <v>0</v>
      </c>
    </row>
    <row r="27" spans="1:20" ht="13.8" x14ac:dyDescent="0.25">
      <c r="A27" s="28"/>
      <c r="B27" s="28"/>
      <c r="C27" s="28"/>
      <c r="D27" s="28"/>
      <c r="E27" s="28"/>
      <c r="F27" s="28"/>
      <c r="G27" s="28"/>
      <c r="Q27" s="18" t="s">
        <v>54</v>
      </c>
      <c r="R27" s="42">
        <v>30406.942242918391</v>
      </c>
      <c r="S27" s="42" t="s">
        <v>11</v>
      </c>
      <c r="T27" s="42">
        <v>30139.553428714822</v>
      </c>
    </row>
    <row r="29" spans="1:20" x14ac:dyDescent="0.2">
      <c r="A29" t="s">
        <v>3</v>
      </c>
    </row>
    <row r="30" spans="1:20" ht="13.8" thickBot="1" x14ac:dyDescent="0.25"/>
    <row r="31" spans="1:20" x14ac:dyDescent="0.2">
      <c r="A31" s="4" t="s">
        <v>4</v>
      </c>
      <c r="B31" s="4" t="s">
        <v>5</v>
      </c>
      <c r="C31" s="4" t="s">
        <v>1</v>
      </c>
      <c r="D31" s="4" t="s">
        <v>6</v>
      </c>
    </row>
    <row r="32" spans="1:20" x14ac:dyDescent="0.2">
      <c r="A32" s="2">
        <v>1</v>
      </c>
      <c r="B32" s="2">
        <v>28638.74758776441</v>
      </c>
      <c r="C32" s="2">
        <v>586.25241223558987</v>
      </c>
      <c r="D32" s="2">
        <v>0.12187964307354182</v>
      </c>
    </row>
    <row r="33" spans="1:4" x14ac:dyDescent="0.2">
      <c r="A33" s="2">
        <v>2</v>
      </c>
      <c r="B33" s="2">
        <v>14823.582026705722</v>
      </c>
      <c r="C33" s="2">
        <v>4778.4179732942775</v>
      </c>
      <c r="D33" s="2">
        <v>0.99341489243589698</v>
      </c>
    </row>
    <row r="34" spans="1:4" x14ac:dyDescent="0.2">
      <c r="A34" s="2">
        <v>3</v>
      </c>
      <c r="B34" s="2">
        <v>32500.865428188285</v>
      </c>
      <c r="C34" s="2">
        <v>5299.1345718117154</v>
      </c>
      <c r="D34" s="2">
        <v>1.1016698895074832</v>
      </c>
    </row>
    <row r="35" spans="1:4" x14ac:dyDescent="0.2">
      <c r="A35" s="2">
        <v>4</v>
      </c>
      <c r="B35" s="2">
        <v>17474.11258525509</v>
      </c>
      <c r="C35" s="2">
        <v>-2228.1125852550904</v>
      </c>
      <c r="D35" s="2">
        <v>-0.46321611809322144</v>
      </c>
    </row>
    <row r="36" spans="1:4" x14ac:dyDescent="0.2">
      <c r="A36" s="2">
        <v>5</v>
      </c>
      <c r="B36" s="2">
        <v>24366.642669913708</v>
      </c>
      <c r="C36" s="2">
        <v>5525.3573300862918</v>
      </c>
      <c r="D36" s="2">
        <v>1.1487007391179365</v>
      </c>
    </row>
    <row r="37" spans="1:4" x14ac:dyDescent="0.2">
      <c r="A37" s="2">
        <v>6</v>
      </c>
      <c r="B37" s="2">
        <v>35856.224115774152</v>
      </c>
      <c r="C37" s="2">
        <v>-3638.2241157741519</v>
      </c>
      <c r="D37" s="2">
        <v>-0.75637293322370525</v>
      </c>
    </row>
    <row r="38" spans="1:4" x14ac:dyDescent="0.2">
      <c r="A38" s="2">
        <v>7</v>
      </c>
      <c r="B38" s="2">
        <v>39049.731399376382</v>
      </c>
      <c r="C38" s="2">
        <v>-1949.7313993763819</v>
      </c>
      <c r="D38" s="2">
        <v>-0.40534173009044477</v>
      </c>
    </row>
    <row r="39" spans="1:4" x14ac:dyDescent="0.2">
      <c r="A39" s="2">
        <v>8</v>
      </c>
      <c r="B39" s="2">
        <v>31497.08293129407</v>
      </c>
      <c r="C39" s="2">
        <v>1227.9170687059304</v>
      </c>
      <c r="D39" s="2">
        <v>0.25527928062093386</v>
      </c>
    </row>
    <row r="40" spans="1:4" x14ac:dyDescent="0.2">
      <c r="A40" s="2">
        <v>9</v>
      </c>
      <c r="B40" s="2">
        <v>14251.914957999785</v>
      </c>
      <c r="C40" s="2">
        <v>1390.0850420002153</v>
      </c>
      <c r="D40" s="2">
        <v>0.28899338446179684</v>
      </c>
    </row>
    <row r="41" spans="1:4" x14ac:dyDescent="0.2">
      <c r="A41" s="2">
        <v>10</v>
      </c>
      <c r="B41" s="2">
        <v>31357.531290776416</v>
      </c>
      <c r="C41" s="2">
        <v>-7993.5312907764164</v>
      </c>
      <c r="D41" s="2">
        <v>-1.6618247026086583</v>
      </c>
    </row>
    <row r="42" spans="1:4" x14ac:dyDescent="0.2">
      <c r="A42" s="2">
        <v>11</v>
      </c>
      <c r="B42" s="2">
        <v>9470.7736233720334</v>
      </c>
      <c r="C42" s="2">
        <v>2211.2263766279666</v>
      </c>
      <c r="D42" s="2">
        <v>0.45970553965058275</v>
      </c>
    </row>
    <row r="43" spans="1:4" x14ac:dyDescent="0.2">
      <c r="A43" s="2">
        <v>12</v>
      </c>
      <c r="B43" s="2">
        <v>20042.291281561869</v>
      </c>
      <c r="C43" s="2">
        <v>-2370.2912815618693</v>
      </c>
      <c r="D43" s="2">
        <v>-0.49277452740099936</v>
      </c>
    </row>
    <row r="44" spans="1:4" x14ac:dyDescent="0.2">
      <c r="A44" s="2">
        <v>13</v>
      </c>
      <c r="B44" s="2">
        <v>41908.066742906041</v>
      </c>
      <c r="C44" s="2">
        <v>2716.9332570939587</v>
      </c>
      <c r="D44" s="2">
        <v>0.56484007352139731</v>
      </c>
    </row>
    <row r="45" spans="1:4" x14ac:dyDescent="0.2">
      <c r="A45" s="2">
        <v>14</v>
      </c>
      <c r="B45" s="2">
        <v>28638.74758776441</v>
      </c>
      <c r="C45" s="2">
        <v>1286.2524122355899</v>
      </c>
      <c r="D45" s="2">
        <v>0.26740697630214183</v>
      </c>
    </row>
    <row r="46" spans="1:4" x14ac:dyDescent="0.2">
      <c r="A46" s="2">
        <v>15</v>
      </c>
      <c r="B46" s="2">
        <v>15395.249095411653</v>
      </c>
      <c r="C46" s="2">
        <v>2424.7509045883471</v>
      </c>
      <c r="D46" s="2">
        <v>0.50409647555482529</v>
      </c>
    </row>
    <row r="47" spans="1:4" x14ac:dyDescent="0.2">
      <c r="A47" s="2">
        <v>16</v>
      </c>
      <c r="B47" s="2">
        <v>42716.228940245346</v>
      </c>
      <c r="C47" s="2">
        <v>6945.7710597546538</v>
      </c>
      <c r="D47" s="2">
        <v>1.4439993422035455</v>
      </c>
    </row>
    <row r="48" spans="1:4" x14ac:dyDescent="0.2">
      <c r="A48" s="2">
        <v>17</v>
      </c>
      <c r="B48" s="2">
        <v>27809.13511481155</v>
      </c>
      <c r="C48" s="2">
        <v>-2784.13511481155</v>
      </c>
      <c r="D48" s="2">
        <v>-0.57881108372375289</v>
      </c>
    </row>
    <row r="49" spans="1:4" x14ac:dyDescent="0.2">
      <c r="A49" s="2">
        <v>18</v>
      </c>
      <c r="B49" s="2">
        <v>39500.421893177132</v>
      </c>
      <c r="C49" s="2">
        <v>-3100.421893177132</v>
      </c>
      <c r="D49" s="2">
        <v>-0.64456589999662206</v>
      </c>
    </row>
    <row r="50" spans="1:4" x14ac:dyDescent="0.2">
      <c r="A50" s="2">
        <v>19</v>
      </c>
      <c r="B50" s="2">
        <v>22255.253919882849</v>
      </c>
      <c r="C50" s="2">
        <v>-8593.253919882849</v>
      </c>
      <c r="D50" s="2">
        <v>-1.786504752452521</v>
      </c>
    </row>
    <row r="51" spans="1:4" x14ac:dyDescent="0.2">
      <c r="A51" s="2">
        <v>20</v>
      </c>
      <c r="B51" s="2">
        <v>22403.603281035321</v>
      </c>
      <c r="C51" s="2">
        <v>2694.3967189646792</v>
      </c>
      <c r="D51" s="2">
        <v>0.56015481310117066</v>
      </c>
    </row>
    <row r="52" spans="1:4" x14ac:dyDescent="0.2">
      <c r="A52" s="2">
        <v>21</v>
      </c>
      <c r="B52" s="2">
        <v>19189.113791372889</v>
      </c>
      <c r="C52" s="2">
        <v>16.886208627111046</v>
      </c>
      <c r="D52" s="2">
        <v>3.5105784426360709E-3</v>
      </c>
    </row>
    <row r="53" spans="1:4" x14ac:dyDescent="0.2">
      <c r="A53" s="2">
        <v>22</v>
      </c>
      <c r="B53" s="2">
        <v>24366.642669913708</v>
      </c>
      <c r="C53" s="2">
        <v>-8922.6426699137082</v>
      </c>
      <c r="D53" s="2">
        <v>-1.854983418720368</v>
      </c>
    </row>
    <row r="54" spans="1:4" x14ac:dyDescent="0.2">
      <c r="A54" s="2">
        <v>23</v>
      </c>
      <c r="B54" s="2">
        <v>25758.961968621195</v>
      </c>
      <c r="C54" s="2">
        <v>7883.0380313788046</v>
      </c>
      <c r="D54" s="2">
        <v>1.6388535749231292</v>
      </c>
    </row>
    <row r="55" spans="1:4" x14ac:dyDescent="0.2">
      <c r="A55" s="2">
        <v>24</v>
      </c>
      <c r="B55" s="2">
        <v>41908.066742906041</v>
      </c>
      <c r="C55" s="2">
        <v>2016.9332570939587</v>
      </c>
      <c r="D55" s="2">
        <v>0.4193127402927973</v>
      </c>
    </row>
    <row r="56" spans="1:4" x14ac:dyDescent="0.2">
      <c r="A56" s="2">
        <v>25</v>
      </c>
      <c r="B56" s="2">
        <v>15412.714660172614</v>
      </c>
      <c r="C56" s="2">
        <v>3397.2853398273855</v>
      </c>
      <c r="D56" s="2">
        <v>0.70628267960242519</v>
      </c>
    </row>
    <row r="57" spans="1:4" ht="13.8" thickBot="1" x14ac:dyDescent="0.25">
      <c r="A57" s="3">
        <v>26</v>
      </c>
      <c r="B57" s="3">
        <v>23472.293693797459</v>
      </c>
      <c r="C57" s="3">
        <v>-8820.2936937974591</v>
      </c>
      <c r="D57" s="3">
        <v>-1.8337054565019746</v>
      </c>
    </row>
  </sheetData>
  <mergeCells count="2">
    <mergeCell ref="S16:T16"/>
    <mergeCell ref="Q16:R1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データ</vt:lpstr>
      <vt:lpstr>解析用データ</vt:lpstr>
      <vt:lpstr>相関係数</vt:lpstr>
      <vt:lpstr>解析結果</vt:lpstr>
      <vt:lpstr>8変数データ</vt:lpstr>
      <vt:lpstr>8変数解析結果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cp:lastPrinted>2020-09-23T22:53:35Z</cp:lastPrinted>
  <dcterms:created xsi:type="dcterms:W3CDTF">1999-08-02T08:09:57Z</dcterms:created>
  <dcterms:modified xsi:type="dcterms:W3CDTF">2021-08-13T06:02:56Z</dcterms:modified>
</cp:coreProperties>
</file>