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FDFC03E2-74BA-4DF1-B522-FCCF838D8A40}" xr6:coauthVersionLast="47" xr6:coauthVersionMax="47" xr10:uidLastSave="{00000000-0000-0000-0000-000000000000}"/>
  <bookViews>
    <workbookView xWindow="-108" yWindow="-108" windowWidth="19416" windowHeight="10560" activeTab="2" xr2:uid="{00000000-000D-0000-FFFF-FFFF00000000}"/>
  </bookViews>
  <sheets>
    <sheet name="データ" sheetId="4" r:id="rId1"/>
    <sheet name="相関係数" sheetId="11" r:id="rId2"/>
    <sheet name="解析結果" sheetId="3" r:id="rId3"/>
  </sheets>
  <calcPr calcId="181029"/>
</workbook>
</file>

<file path=xl/calcChain.xml><?xml version="1.0" encoding="utf-8"?>
<calcChain xmlns="http://schemas.openxmlformats.org/spreadsheetml/2006/main">
  <c r="I31" i="4" l="1"/>
  <c r="H31" i="4"/>
  <c r="G31" i="4"/>
  <c r="F31" i="4"/>
  <c r="E31" i="4"/>
  <c r="D31" i="4"/>
  <c r="C31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B31" i="4" l="1"/>
  <c r="F28" i="4" s="1"/>
  <c r="G28" i="4" s="1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K6" i="4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D6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E5" i="4"/>
  <c r="D5" i="4"/>
  <c r="N4" i="4"/>
  <c r="F9" i="4" l="1"/>
  <c r="G9" i="4" s="1"/>
  <c r="F10" i="4"/>
  <c r="G10" i="4" s="1"/>
  <c r="F14" i="4"/>
  <c r="G14" i="4" s="1"/>
  <c r="F8" i="4"/>
  <c r="G8" i="4" s="1"/>
  <c r="F13" i="4"/>
  <c r="G13" i="4" s="1"/>
  <c r="I11" i="4"/>
  <c r="N11" i="4" s="1"/>
  <c r="I25" i="4"/>
  <c r="N25" i="4" s="1"/>
  <c r="F5" i="4"/>
  <c r="G5" i="4" s="1"/>
  <c r="F6" i="4"/>
  <c r="G6" i="4" s="1"/>
  <c r="F7" i="4"/>
  <c r="G7" i="4" s="1"/>
  <c r="I10" i="4"/>
  <c r="N10" i="4" s="1"/>
  <c r="F12" i="4"/>
  <c r="G12" i="4" s="1"/>
  <c r="I14" i="4"/>
  <c r="N14" i="4" s="1"/>
  <c r="I17" i="4"/>
  <c r="N17" i="4" s="1"/>
  <c r="I19" i="4"/>
  <c r="N19" i="4" s="1"/>
  <c r="F23" i="4"/>
  <c r="G23" i="4" s="1"/>
  <c r="I8" i="4"/>
  <c r="N8" i="4" s="1"/>
  <c r="I9" i="4"/>
  <c r="N9" i="4" s="1"/>
  <c r="F11" i="4"/>
  <c r="G11" i="4" s="1"/>
  <c r="I13" i="4"/>
  <c r="N13" i="4" s="1"/>
  <c r="F15" i="4"/>
  <c r="G15" i="4" s="1"/>
  <c r="F20" i="4"/>
  <c r="G20" i="4" s="1"/>
  <c r="F21" i="4"/>
  <c r="G21" i="4" s="1"/>
  <c r="F22" i="4"/>
  <c r="G22" i="4" s="1"/>
  <c r="I24" i="4"/>
  <c r="N24" i="4" s="1"/>
  <c r="I26" i="4"/>
  <c r="N26" i="4" s="1"/>
  <c r="F27" i="4"/>
  <c r="G27" i="4" s="1"/>
  <c r="I6" i="4"/>
  <c r="N6" i="4" s="1"/>
  <c r="I7" i="4"/>
  <c r="N7" i="4" s="1"/>
  <c r="I18" i="4"/>
  <c r="N18" i="4" s="1"/>
  <c r="I21" i="4"/>
  <c r="N21" i="4" s="1"/>
  <c r="I22" i="4"/>
  <c r="N22" i="4" s="1"/>
  <c r="I23" i="4"/>
  <c r="N23" i="4" s="1"/>
  <c r="I28" i="4"/>
  <c r="N28" i="4" s="1"/>
  <c r="I15" i="4"/>
  <c r="N15" i="4" s="1"/>
  <c r="F18" i="4"/>
  <c r="G18" i="4" s="1"/>
  <c r="F19" i="4"/>
  <c r="G19" i="4" s="1"/>
  <c r="F16" i="4"/>
  <c r="G16" i="4" s="1"/>
  <c r="F17" i="4"/>
  <c r="G17" i="4" s="1"/>
  <c r="F24" i="4"/>
  <c r="G24" i="4" s="1"/>
  <c r="F25" i="4"/>
  <c r="G25" i="4" s="1"/>
  <c r="F29" i="4"/>
  <c r="G29" i="4" s="1"/>
  <c r="I27" i="4"/>
  <c r="N27" i="4" s="1"/>
  <c r="I29" i="4"/>
  <c r="N29" i="4" s="1"/>
  <c r="F26" i="4"/>
  <c r="G26" i="4" s="1"/>
  <c r="I5" i="4"/>
  <c r="N5" i="4" s="1"/>
  <c r="I16" i="4"/>
  <c r="N16" i="4" s="1"/>
  <c r="I12" i="4"/>
  <c r="N12" i="4" s="1"/>
  <c r="I20" i="4"/>
  <c r="N20" i="4" s="1"/>
</calcChain>
</file>

<file path=xl/sharedStrings.xml><?xml version="1.0" encoding="utf-8"?>
<sst xmlns="http://schemas.openxmlformats.org/spreadsheetml/2006/main" count="60" uniqueCount="37">
  <si>
    <t>x</t>
  </si>
  <si>
    <t>(x-xbar)^2</t>
  </si>
  <si>
    <t>y</t>
  </si>
  <si>
    <t xml:space="preserve">t </t>
  </si>
  <si>
    <t>№</t>
  </si>
  <si>
    <r>
      <rPr>
        <sz val="11"/>
        <color theme="1"/>
        <rFont val="游ゴシック"/>
        <family val="3"/>
        <charset val="128"/>
      </rPr>
      <t>概要</t>
    </r>
  </si>
  <si>
    <r>
      <rPr>
        <sz val="11"/>
        <color theme="1"/>
        <rFont val="游ゴシック"/>
        <family val="3"/>
        <charset val="128"/>
      </rPr>
      <t>回帰統計</t>
    </r>
  </si>
  <si>
    <r>
      <rPr>
        <sz val="11"/>
        <color theme="1"/>
        <rFont val="游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</si>
  <si>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游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</si>
  <si>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</si>
  <si>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3"/>
        <charset val="128"/>
      </rPr>
      <t>標準誤差</t>
    </r>
  </si>
  <si>
    <r>
      <rPr>
        <sz val="11"/>
        <color theme="1"/>
        <rFont val="游ゴシック"/>
        <family val="3"/>
        <charset val="128"/>
      </rPr>
      <t>観測数</t>
    </r>
  </si>
  <si>
    <r>
      <rPr>
        <sz val="11"/>
        <color theme="1"/>
        <rFont val="游ゴシック"/>
        <family val="3"/>
        <charset val="128"/>
      </rPr>
      <t>分散分析表</t>
    </r>
  </si>
  <si>
    <r>
      <rPr>
        <sz val="11"/>
        <color theme="1"/>
        <rFont val="游ゴシック"/>
        <family val="3"/>
        <charset val="128"/>
      </rPr>
      <t>自由度</t>
    </r>
  </si>
  <si>
    <r>
      <rPr>
        <sz val="11"/>
        <color theme="1"/>
        <rFont val="游ゴシック"/>
        <family val="3"/>
        <charset val="128"/>
      </rPr>
      <t>変動</t>
    </r>
  </si>
  <si>
    <r>
      <rPr>
        <sz val="11"/>
        <color theme="1"/>
        <rFont val="游ゴシック"/>
        <family val="3"/>
        <charset val="128"/>
      </rPr>
      <t>分散</t>
    </r>
  </si>
  <si>
    <r>
      <rPr>
        <sz val="11"/>
        <color theme="1"/>
        <rFont val="游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</si>
  <si>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游ゴシック"/>
        <family val="3"/>
        <charset val="128"/>
      </rPr>
      <t>回帰</t>
    </r>
  </si>
  <si>
    <r>
      <rPr>
        <sz val="11"/>
        <color theme="1"/>
        <rFont val="游ゴシック"/>
        <family val="3"/>
        <charset val="128"/>
      </rPr>
      <t>残差</t>
    </r>
  </si>
  <si>
    <r>
      <rPr>
        <sz val="11"/>
        <color theme="1"/>
        <rFont val="游ゴシック"/>
        <family val="3"/>
        <charset val="128"/>
      </rPr>
      <t>合計</t>
    </r>
  </si>
  <si>
    <r>
      <rPr>
        <sz val="11"/>
        <color theme="1"/>
        <rFont val="游ゴシック"/>
        <family val="3"/>
        <charset val="128"/>
      </rPr>
      <t>係数</t>
    </r>
  </si>
  <si>
    <r>
      <rPr>
        <sz val="11"/>
        <color theme="1"/>
        <rFont val="游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</si>
  <si>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</si>
  <si>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</si>
  <si>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游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</si>
  <si>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游ゴシック"/>
        <family val="3"/>
        <charset val="128"/>
      </rPr>
      <t>切片</t>
    </r>
  </si>
  <si>
    <r>
      <rPr>
        <sz val="11"/>
        <color theme="1"/>
        <rFont val="游ゴシック"/>
        <family val="3"/>
        <charset val="128"/>
      </rPr>
      <t>残差出力</t>
    </r>
  </si>
  <si>
    <r>
      <rPr>
        <sz val="11"/>
        <color theme="1"/>
        <rFont val="游ゴシック"/>
        <family val="3"/>
        <charset val="128"/>
      </rPr>
      <t>観測値</t>
    </r>
  </si>
  <si>
    <r>
      <rPr>
        <sz val="11"/>
        <color theme="1"/>
        <rFont val="ＭＳ Ｐ明朝"/>
        <family val="1"/>
        <charset val="128"/>
      </rPr>
      <t>・・・</t>
    </r>
    <phoneticPr fontId="5"/>
  </si>
  <si>
    <r>
      <rPr>
        <sz val="11"/>
        <color theme="1"/>
        <rFont val="游ゴシック"/>
        <family val="3"/>
        <charset val="128"/>
      </rPr>
      <t>･･･</t>
    </r>
    <phoneticPr fontId="5"/>
  </si>
  <si>
    <r>
      <t>x</t>
    </r>
    <r>
      <rPr>
        <i/>
        <vertAlign val="superscript"/>
        <sz val="11"/>
        <color theme="1"/>
        <rFont val="Times New Roman"/>
        <family val="1"/>
      </rPr>
      <t>2</t>
    </r>
    <phoneticPr fontId="5"/>
  </si>
  <si>
    <r>
      <rPr>
        <sz val="11"/>
        <color theme="1"/>
        <rFont val="游ゴシック"/>
        <family val="3"/>
        <charset val="128"/>
      </rPr>
      <t>観測された分散比</t>
    </r>
  </si>
  <si>
    <r>
      <t>P-</t>
    </r>
    <r>
      <rPr>
        <sz val="11"/>
        <color theme="1"/>
        <rFont val="游ゴシック"/>
        <family val="3"/>
        <charset val="128"/>
      </rPr>
      <t>値</t>
    </r>
  </si>
  <si>
    <r>
      <rPr>
        <sz val="11"/>
        <color theme="1"/>
        <rFont val="游ゴシック"/>
        <family val="3"/>
        <charset val="128"/>
      </rPr>
      <t>確率</t>
    </r>
  </si>
  <si>
    <r>
      <rPr>
        <sz val="11"/>
        <color theme="1"/>
        <rFont val="游ゴシック"/>
        <family val="3"/>
        <charset val="128"/>
      </rPr>
      <t>予測値</t>
    </r>
    <r>
      <rPr>
        <sz val="11"/>
        <color theme="1"/>
        <rFont val="Times New Roman"/>
        <family val="1"/>
      </rPr>
      <t>: y</t>
    </r>
  </si>
  <si>
    <r>
      <rPr>
        <sz val="11"/>
        <color theme="1"/>
        <rFont val="游ゴシック"/>
        <family val="3"/>
        <charset val="128"/>
      </rPr>
      <t>標準残差</t>
    </r>
  </si>
  <si>
    <r>
      <rPr>
        <sz val="11"/>
        <color theme="1"/>
        <rFont val="游ゴシック"/>
        <family val="3"/>
        <charset val="128"/>
      </rPr>
      <t>百分位数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</si>
</sst>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"/>
  </numFmts>
  <fonts count="8" x14ac:knownFonts="1">
    <font>
      <sz val="11"/>
      <color theme="1"/>
      <name val="游ゴシック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i/>
      <vertAlign val="superscript"/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21467629046464"/>
          <c:y val="6.9919072615922992E-2"/>
          <c:w val="0.64635990813648414"/>
          <c:h val="0.64743438320210001"/>
        </c:manualLayout>
      </c:layout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0"/>
            <c:dispEq val="0"/>
          </c:trendline>
          <c:xVal>
            <c:numRef>
              <c:f>データ!$D$5:$D$29</c:f>
              <c:numCache>
                <c:formatCode>General</c:formatCode>
                <c:ptCount val="25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</c:numCache>
            </c:numRef>
          </c:xVal>
          <c:yVal>
            <c:numRef>
              <c:f>データ!$N$5:$N$29</c:f>
              <c:numCache>
                <c:formatCode>0.00_ </c:formatCode>
                <c:ptCount val="25"/>
                <c:pt idx="0">
                  <c:v>10.351991502611781</c:v>
                </c:pt>
                <c:pt idx="1">
                  <c:v>1.4521140453871304</c:v>
                </c:pt>
                <c:pt idx="2">
                  <c:v>9.8467899331444642</c:v>
                </c:pt>
                <c:pt idx="3">
                  <c:v>19.648192644817748</c:v>
                </c:pt>
                <c:pt idx="4">
                  <c:v>5.6543661028263204</c:v>
                </c:pt>
                <c:pt idx="5">
                  <c:v>65.569725327499327</c:v>
                </c:pt>
                <c:pt idx="6">
                  <c:v>60.156668657931732</c:v>
                </c:pt>
                <c:pt idx="7">
                  <c:v>68.024207100883359</c:v>
                </c:pt>
                <c:pt idx="8">
                  <c:v>62.732158701386652</c:v>
                </c:pt>
                <c:pt idx="9">
                  <c:v>70.880873115733266</c:v>
                </c:pt>
                <c:pt idx="10">
                  <c:v>101.97208485892043</c:v>
                </c:pt>
                <c:pt idx="11">
                  <c:v>97.854131591651822</c:v>
                </c:pt>
                <c:pt idx="12">
                  <c:v>86.196512721420731</c:v>
                </c:pt>
                <c:pt idx="13">
                  <c:v>96.839175294866436</c:v>
                </c:pt>
                <c:pt idx="14">
                  <c:v>90.075467834089068</c:v>
                </c:pt>
                <c:pt idx="15">
                  <c:v>108.21003141027177</c:v>
                </c:pt>
                <c:pt idx="16">
                  <c:v>101.40857991937082</c:v>
                </c:pt>
                <c:pt idx="17">
                  <c:v>104.60660203316365</c:v>
                </c:pt>
                <c:pt idx="18">
                  <c:v>103.69694816981792</c:v>
                </c:pt>
                <c:pt idx="19">
                  <c:v>95.648221329247463</c:v>
                </c:pt>
                <c:pt idx="20">
                  <c:v>83.206711885970435</c:v>
                </c:pt>
                <c:pt idx="21">
                  <c:v>81.521730842388934</c:v>
                </c:pt>
                <c:pt idx="22">
                  <c:v>87.941853942204034</c:v>
                </c:pt>
                <c:pt idx="23">
                  <c:v>79.532950146705844</c:v>
                </c:pt>
                <c:pt idx="24">
                  <c:v>77.79875975541654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A7-4FEA-9DAB-38FF0C2D8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97472"/>
        <c:axId val="191238528"/>
      </c:scatterChart>
      <c:valAx>
        <c:axId val="191097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38528"/>
        <c:crosses val="autoZero"/>
        <c:crossBetween val="midCat"/>
      </c:valAx>
      <c:valAx>
        <c:axId val="191238528"/>
        <c:scaling>
          <c:orientation val="minMax"/>
        </c:scaling>
        <c:delete val="0"/>
        <c:axPos val="l"/>
        <c:majorGridlines/>
        <c:numFmt formatCode="#,##0_);\(#,##0\)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097472"/>
        <c:crosses val="autoZero"/>
        <c:crossBetween val="midCat"/>
      </c:valAx>
    </c:plotArea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</c:spPr>
          <c:xVal>
            <c:numRef>
              <c:f>データ!$L$5:$L$29</c:f>
              <c:numCache>
                <c:formatCode>General</c:formatCode>
                <c:ptCount val="25"/>
                <c:pt idx="0">
                  <c:v>-40</c:v>
                </c:pt>
                <c:pt idx="1">
                  <c:v>-40</c:v>
                </c:pt>
                <c:pt idx="2">
                  <c:v>-40</c:v>
                </c:pt>
                <c:pt idx="3">
                  <c:v>-40</c:v>
                </c:pt>
                <c:pt idx="4">
                  <c:v>-40</c:v>
                </c:pt>
                <c:pt idx="5">
                  <c:v>-20</c:v>
                </c:pt>
                <c:pt idx="6">
                  <c:v>-20</c:v>
                </c:pt>
                <c:pt idx="7">
                  <c:v>-20</c:v>
                </c:pt>
                <c:pt idx="8">
                  <c:v>-20</c:v>
                </c:pt>
                <c:pt idx="9">
                  <c:v>-20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</c:numCache>
            </c:numRef>
          </c:xVal>
          <c:yVal>
            <c:numRef>
              <c:f>解析結果!$C$26:$C$50</c:f>
              <c:numCache>
                <c:formatCode>General</c:formatCode>
                <c:ptCount val="25"/>
                <c:pt idx="0">
                  <c:v>0.95100998415934901</c:v>
                </c:pt>
                <c:pt idx="1">
                  <c:v>-7.9488674730652997</c:v>
                </c:pt>
                <c:pt idx="2">
                  <c:v>0.44580841469203097</c:v>
                </c:pt>
                <c:pt idx="3">
                  <c:v>10.247211126365301</c:v>
                </c:pt>
                <c:pt idx="4">
                  <c:v>-3.74661541562612</c:v>
                </c:pt>
                <c:pt idx="5">
                  <c:v>0.51275934051123795</c:v>
                </c:pt>
                <c:pt idx="6">
                  <c:v>-4.9002973290563601</c:v>
                </c:pt>
                <c:pt idx="7">
                  <c:v>2.9672411138952701</c:v>
                </c:pt>
                <c:pt idx="8">
                  <c:v>-2.3248072856014401</c:v>
                </c:pt>
                <c:pt idx="9">
                  <c:v>5.82390712874518</c:v>
                </c:pt>
                <c:pt idx="10">
                  <c:v>6.1990726538040004</c:v>
                </c:pt>
                <c:pt idx="11">
                  <c:v>2.0811193865353901</c:v>
                </c:pt>
                <c:pt idx="12">
                  <c:v>-9.5764994836957005</c:v>
                </c:pt>
                <c:pt idx="13">
                  <c:v>1.0661630897500101</c:v>
                </c:pt>
                <c:pt idx="14">
                  <c:v>-5.6975443710273597</c:v>
                </c:pt>
                <c:pt idx="15">
                  <c:v>6.6609112374343198</c:v>
                </c:pt>
                <c:pt idx="16">
                  <c:v>-0.14054025346662499</c:v>
                </c:pt>
                <c:pt idx="17">
                  <c:v>3.0574818603262099</c:v>
                </c:pt>
                <c:pt idx="18">
                  <c:v>2.1478279969804701</c:v>
                </c:pt>
                <c:pt idx="19">
                  <c:v>-5.9008988435899896</c:v>
                </c:pt>
                <c:pt idx="20">
                  <c:v>0.82142199581929298</c:v>
                </c:pt>
                <c:pt idx="21">
                  <c:v>-0.86355904776220904</c:v>
                </c:pt>
                <c:pt idx="22">
                  <c:v>5.5565640520528898</c:v>
                </c:pt>
                <c:pt idx="23">
                  <c:v>-2.8523397434453002</c:v>
                </c:pt>
                <c:pt idx="24">
                  <c:v>-4.5865301347346001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68-4286-8FA3-5EA00A096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40960"/>
        <c:axId val="190442880"/>
      </c:scatterChart>
      <c:valAx>
        <c:axId val="19044096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42880"/>
        <c:crosses val="autoZero"/>
        <c:crossBetween val="midCat"/>
      </c:valAx>
      <c:valAx>
        <c:axId val="19044288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409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(x-xbar)^2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</c:spPr>
          <c:xVal>
            <c:numRef>
              <c:f>データ!$M$5:$M$29</c:f>
              <c:numCache>
                <c:formatCode>General</c:formatCode>
                <c:ptCount val="25"/>
                <c:pt idx="0">
                  <c:v>800</c:v>
                </c:pt>
                <c:pt idx="1">
                  <c:v>800</c:v>
                </c:pt>
                <c:pt idx="2">
                  <c:v>800</c:v>
                </c:pt>
                <c:pt idx="3">
                  <c:v>800</c:v>
                </c:pt>
                <c:pt idx="4">
                  <c:v>800</c:v>
                </c:pt>
                <c:pt idx="5">
                  <c:v>-400</c:v>
                </c:pt>
                <c:pt idx="6">
                  <c:v>-400</c:v>
                </c:pt>
                <c:pt idx="7">
                  <c:v>-400</c:v>
                </c:pt>
                <c:pt idx="8">
                  <c:v>-400</c:v>
                </c:pt>
                <c:pt idx="9">
                  <c:v>-400</c:v>
                </c:pt>
                <c:pt idx="10">
                  <c:v>-800</c:v>
                </c:pt>
                <c:pt idx="11">
                  <c:v>-800</c:v>
                </c:pt>
                <c:pt idx="12">
                  <c:v>-800</c:v>
                </c:pt>
                <c:pt idx="13">
                  <c:v>-800</c:v>
                </c:pt>
                <c:pt idx="14">
                  <c:v>-800</c:v>
                </c:pt>
                <c:pt idx="15">
                  <c:v>-400</c:v>
                </c:pt>
                <c:pt idx="16">
                  <c:v>-400</c:v>
                </c:pt>
                <c:pt idx="17">
                  <c:v>-400</c:v>
                </c:pt>
                <c:pt idx="18">
                  <c:v>-400</c:v>
                </c:pt>
                <c:pt idx="19">
                  <c:v>-400</c:v>
                </c:pt>
                <c:pt idx="20">
                  <c:v>800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800</c:v>
                </c:pt>
              </c:numCache>
            </c:numRef>
          </c:xVal>
          <c:yVal>
            <c:numRef>
              <c:f>解析結果!$C$26:$C$50</c:f>
              <c:numCache>
                <c:formatCode>General</c:formatCode>
                <c:ptCount val="25"/>
                <c:pt idx="0">
                  <c:v>0.95100998415934901</c:v>
                </c:pt>
                <c:pt idx="1">
                  <c:v>-7.9488674730652997</c:v>
                </c:pt>
                <c:pt idx="2">
                  <c:v>0.44580841469203097</c:v>
                </c:pt>
                <c:pt idx="3">
                  <c:v>10.247211126365301</c:v>
                </c:pt>
                <c:pt idx="4">
                  <c:v>-3.74661541562612</c:v>
                </c:pt>
                <c:pt idx="5">
                  <c:v>0.51275934051123795</c:v>
                </c:pt>
                <c:pt idx="6">
                  <c:v>-4.9002973290563601</c:v>
                </c:pt>
                <c:pt idx="7">
                  <c:v>2.9672411138952701</c:v>
                </c:pt>
                <c:pt idx="8">
                  <c:v>-2.3248072856014401</c:v>
                </c:pt>
                <c:pt idx="9">
                  <c:v>5.82390712874518</c:v>
                </c:pt>
                <c:pt idx="10">
                  <c:v>6.1990726538040004</c:v>
                </c:pt>
                <c:pt idx="11">
                  <c:v>2.0811193865353901</c:v>
                </c:pt>
                <c:pt idx="12">
                  <c:v>-9.5764994836957005</c:v>
                </c:pt>
                <c:pt idx="13">
                  <c:v>1.0661630897500101</c:v>
                </c:pt>
                <c:pt idx="14">
                  <c:v>-5.6975443710273597</c:v>
                </c:pt>
                <c:pt idx="15">
                  <c:v>6.6609112374343198</c:v>
                </c:pt>
                <c:pt idx="16">
                  <c:v>-0.14054025346662499</c:v>
                </c:pt>
                <c:pt idx="17">
                  <c:v>3.0574818603262099</c:v>
                </c:pt>
                <c:pt idx="18">
                  <c:v>2.1478279969804701</c:v>
                </c:pt>
                <c:pt idx="19">
                  <c:v>-5.9008988435899896</c:v>
                </c:pt>
                <c:pt idx="20">
                  <c:v>0.82142199581929298</c:v>
                </c:pt>
                <c:pt idx="21">
                  <c:v>-0.86355904776220904</c:v>
                </c:pt>
                <c:pt idx="22">
                  <c:v>5.5565640520528898</c:v>
                </c:pt>
                <c:pt idx="23">
                  <c:v>-2.8523397434453002</c:v>
                </c:pt>
                <c:pt idx="24">
                  <c:v>-4.5865301347346001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81-4561-B0D8-E9458EE17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96768"/>
        <c:axId val="190498688"/>
      </c:scatterChart>
      <c:valAx>
        <c:axId val="19049676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(x-xbar)^2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98688"/>
        <c:crosses val="autoZero"/>
        <c:crossBetween val="midCat"/>
      </c:valAx>
      <c:valAx>
        <c:axId val="19049868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967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データ!$L$5:$L$29</c:f>
              <c:numCache>
                <c:formatCode>General</c:formatCode>
                <c:ptCount val="25"/>
                <c:pt idx="0">
                  <c:v>-40</c:v>
                </c:pt>
                <c:pt idx="1">
                  <c:v>-40</c:v>
                </c:pt>
                <c:pt idx="2">
                  <c:v>-40</c:v>
                </c:pt>
                <c:pt idx="3">
                  <c:v>-40</c:v>
                </c:pt>
                <c:pt idx="4">
                  <c:v>-40</c:v>
                </c:pt>
                <c:pt idx="5">
                  <c:v>-20</c:v>
                </c:pt>
                <c:pt idx="6">
                  <c:v>-20</c:v>
                </c:pt>
                <c:pt idx="7">
                  <c:v>-20</c:v>
                </c:pt>
                <c:pt idx="8">
                  <c:v>-20</c:v>
                </c:pt>
                <c:pt idx="9">
                  <c:v>-20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</c:numCache>
            </c:numRef>
          </c:xVal>
          <c:yVal>
            <c:numRef>
              <c:f>データ!$N$5:$N$29</c:f>
              <c:numCache>
                <c:formatCode>0.00_ </c:formatCode>
                <c:ptCount val="25"/>
                <c:pt idx="0">
                  <c:v>10.351991502611781</c:v>
                </c:pt>
                <c:pt idx="1">
                  <c:v>1.4521140453871304</c:v>
                </c:pt>
                <c:pt idx="2">
                  <c:v>9.8467899331444642</c:v>
                </c:pt>
                <c:pt idx="3">
                  <c:v>19.648192644817748</c:v>
                </c:pt>
                <c:pt idx="4">
                  <c:v>5.6543661028263204</c:v>
                </c:pt>
                <c:pt idx="5">
                  <c:v>65.569725327499327</c:v>
                </c:pt>
                <c:pt idx="6">
                  <c:v>60.156668657931732</c:v>
                </c:pt>
                <c:pt idx="7">
                  <c:v>68.024207100883359</c:v>
                </c:pt>
                <c:pt idx="8">
                  <c:v>62.732158701386652</c:v>
                </c:pt>
                <c:pt idx="9">
                  <c:v>70.880873115733266</c:v>
                </c:pt>
                <c:pt idx="10">
                  <c:v>101.97208485892043</c:v>
                </c:pt>
                <c:pt idx="11">
                  <c:v>97.854131591651822</c:v>
                </c:pt>
                <c:pt idx="12">
                  <c:v>86.196512721420731</c:v>
                </c:pt>
                <c:pt idx="13">
                  <c:v>96.839175294866436</c:v>
                </c:pt>
                <c:pt idx="14">
                  <c:v>90.075467834089068</c:v>
                </c:pt>
                <c:pt idx="15">
                  <c:v>108.21003141027177</c:v>
                </c:pt>
                <c:pt idx="16">
                  <c:v>101.40857991937082</c:v>
                </c:pt>
                <c:pt idx="17">
                  <c:v>104.60660203316365</c:v>
                </c:pt>
                <c:pt idx="18">
                  <c:v>103.69694816981792</c:v>
                </c:pt>
                <c:pt idx="19">
                  <c:v>95.648221329247463</c:v>
                </c:pt>
                <c:pt idx="20">
                  <c:v>83.206711885970435</c:v>
                </c:pt>
                <c:pt idx="21">
                  <c:v>81.521730842388934</c:v>
                </c:pt>
                <c:pt idx="22">
                  <c:v>87.941853942204034</c:v>
                </c:pt>
                <c:pt idx="23">
                  <c:v>79.532950146705844</c:v>
                </c:pt>
                <c:pt idx="24">
                  <c:v>77.79875975541654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C-4D05-BC9F-6543F072B03B}"/>
            </c:ext>
          </c:extLst>
        </c:ser>
        <c:ser>
          <c:idx val="1"/>
          <c:order val="1"/>
          <c:tx>
            <c:v>予測値: 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データ!$L$5:$L$29</c:f>
              <c:numCache>
                <c:formatCode>General</c:formatCode>
                <c:ptCount val="25"/>
                <c:pt idx="0">
                  <c:v>-40</c:v>
                </c:pt>
                <c:pt idx="1">
                  <c:v>-40</c:v>
                </c:pt>
                <c:pt idx="2">
                  <c:v>-40</c:v>
                </c:pt>
                <c:pt idx="3">
                  <c:v>-40</c:v>
                </c:pt>
                <c:pt idx="4">
                  <c:v>-40</c:v>
                </c:pt>
                <c:pt idx="5">
                  <c:v>-20</c:v>
                </c:pt>
                <c:pt idx="6">
                  <c:v>-20</c:v>
                </c:pt>
                <c:pt idx="7">
                  <c:v>-20</c:v>
                </c:pt>
                <c:pt idx="8">
                  <c:v>-20</c:v>
                </c:pt>
                <c:pt idx="9">
                  <c:v>-20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</c:numCache>
            </c:numRef>
          </c:xVal>
          <c:yVal>
            <c:numRef>
              <c:f>解析結果!$B$26:$B$50</c:f>
              <c:numCache>
                <c:formatCode>General</c:formatCode>
                <c:ptCount val="25"/>
                <c:pt idx="0">
                  <c:v>9.4009815184524292</c:v>
                </c:pt>
                <c:pt idx="1">
                  <c:v>9.4009815184524292</c:v>
                </c:pt>
                <c:pt idx="2">
                  <c:v>9.4009815184524292</c:v>
                </c:pt>
                <c:pt idx="3">
                  <c:v>9.4009815184524292</c:v>
                </c:pt>
                <c:pt idx="4">
                  <c:v>9.4009815184524292</c:v>
                </c:pt>
                <c:pt idx="5">
                  <c:v>65.056965986988104</c:v>
                </c:pt>
                <c:pt idx="6">
                  <c:v>65.056965986988104</c:v>
                </c:pt>
                <c:pt idx="7">
                  <c:v>65.056965986988104</c:v>
                </c:pt>
                <c:pt idx="8">
                  <c:v>65.056965986988104</c:v>
                </c:pt>
                <c:pt idx="9">
                  <c:v>65.056965986988104</c:v>
                </c:pt>
                <c:pt idx="10">
                  <c:v>95.773012205116402</c:v>
                </c:pt>
                <c:pt idx="11">
                  <c:v>95.773012205116402</c:v>
                </c:pt>
                <c:pt idx="12">
                  <c:v>95.773012205116402</c:v>
                </c:pt>
                <c:pt idx="13">
                  <c:v>95.773012205116402</c:v>
                </c:pt>
                <c:pt idx="14">
                  <c:v>95.773012205116402</c:v>
                </c:pt>
                <c:pt idx="15">
                  <c:v>101.54912017283699</c:v>
                </c:pt>
                <c:pt idx="16">
                  <c:v>101.54912017283699</c:v>
                </c:pt>
                <c:pt idx="17">
                  <c:v>101.54912017283699</c:v>
                </c:pt>
                <c:pt idx="18">
                  <c:v>101.54912017283699</c:v>
                </c:pt>
                <c:pt idx="19">
                  <c:v>101.54912017283699</c:v>
                </c:pt>
                <c:pt idx="20">
                  <c:v>82.3852898901511</c:v>
                </c:pt>
                <c:pt idx="21">
                  <c:v>82.3852898901511</c:v>
                </c:pt>
                <c:pt idx="22">
                  <c:v>82.3852898901511</c:v>
                </c:pt>
                <c:pt idx="23">
                  <c:v>82.3852898901511</c:v>
                </c:pt>
                <c:pt idx="24">
                  <c:v>82.3852898901511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0C-4D05-BC9F-6543F072B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119360"/>
        <c:axId val="191121280"/>
      </c:scatterChart>
      <c:valAx>
        <c:axId val="19111936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21280"/>
        <c:crosses val="autoZero"/>
        <c:crossBetween val="midCat"/>
      </c:valAx>
      <c:valAx>
        <c:axId val="19112128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1936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(x-xbar)^2 </a:t>
            </a:r>
            <a:r>
              <a:rPr lang="ja-JP" altLang="en-US"/>
              <a:t>観測値グラフ</a:t>
            </a:r>
          </a:p>
        </c:rich>
      </c:tx>
      <c:layout>
        <c:manualLayout>
          <c:xMode val="edge"/>
          <c:yMode val="edge"/>
          <c:x val="0.19323699594368887"/>
          <c:y val="3.837720954949301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データ!$M$5:$M$29</c:f>
              <c:numCache>
                <c:formatCode>General</c:formatCode>
                <c:ptCount val="25"/>
                <c:pt idx="0">
                  <c:v>800</c:v>
                </c:pt>
                <c:pt idx="1">
                  <c:v>800</c:v>
                </c:pt>
                <c:pt idx="2">
                  <c:v>800</c:v>
                </c:pt>
                <c:pt idx="3">
                  <c:v>800</c:v>
                </c:pt>
                <c:pt idx="4">
                  <c:v>800</c:v>
                </c:pt>
                <c:pt idx="5">
                  <c:v>-400</c:v>
                </c:pt>
                <c:pt idx="6">
                  <c:v>-400</c:v>
                </c:pt>
                <c:pt idx="7">
                  <c:v>-400</c:v>
                </c:pt>
                <c:pt idx="8">
                  <c:v>-400</c:v>
                </c:pt>
                <c:pt idx="9">
                  <c:v>-400</c:v>
                </c:pt>
                <c:pt idx="10">
                  <c:v>-800</c:v>
                </c:pt>
                <c:pt idx="11">
                  <c:v>-800</c:v>
                </c:pt>
                <c:pt idx="12">
                  <c:v>-800</c:v>
                </c:pt>
                <c:pt idx="13">
                  <c:v>-800</c:v>
                </c:pt>
                <c:pt idx="14">
                  <c:v>-800</c:v>
                </c:pt>
                <c:pt idx="15">
                  <c:v>-400</c:v>
                </c:pt>
                <c:pt idx="16">
                  <c:v>-400</c:v>
                </c:pt>
                <c:pt idx="17">
                  <c:v>-400</c:v>
                </c:pt>
                <c:pt idx="18">
                  <c:v>-400</c:v>
                </c:pt>
                <c:pt idx="19">
                  <c:v>-400</c:v>
                </c:pt>
                <c:pt idx="20">
                  <c:v>800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800</c:v>
                </c:pt>
              </c:numCache>
            </c:numRef>
          </c:xVal>
          <c:yVal>
            <c:numRef>
              <c:f>データ!$N$5:$N$29</c:f>
              <c:numCache>
                <c:formatCode>0.00_ </c:formatCode>
                <c:ptCount val="25"/>
                <c:pt idx="0">
                  <c:v>10.351991502611781</c:v>
                </c:pt>
                <c:pt idx="1">
                  <c:v>1.4521140453871304</c:v>
                </c:pt>
                <c:pt idx="2">
                  <c:v>9.8467899331444642</c:v>
                </c:pt>
                <c:pt idx="3">
                  <c:v>19.648192644817748</c:v>
                </c:pt>
                <c:pt idx="4">
                  <c:v>5.6543661028263204</c:v>
                </c:pt>
                <c:pt idx="5">
                  <c:v>65.569725327499327</c:v>
                </c:pt>
                <c:pt idx="6">
                  <c:v>60.156668657931732</c:v>
                </c:pt>
                <c:pt idx="7">
                  <c:v>68.024207100883359</c:v>
                </c:pt>
                <c:pt idx="8">
                  <c:v>62.732158701386652</c:v>
                </c:pt>
                <c:pt idx="9">
                  <c:v>70.880873115733266</c:v>
                </c:pt>
                <c:pt idx="10">
                  <c:v>101.97208485892043</c:v>
                </c:pt>
                <c:pt idx="11">
                  <c:v>97.854131591651822</c:v>
                </c:pt>
                <c:pt idx="12">
                  <c:v>86.196512721420731</c:v>
                </c:pt>
                <c:pt idx="13">
                  <c:v>96.839175294866436</c:v>
                </c:pt>
                <c:pt idx="14">
                  <c:v>90.075467834089068</c:v>
                </c:pt>
                <c:pt idx="15">
                  <c:v>108.21003141027177</c:v>
                </c:pt>
                <c:pt idx="16">
                  <c:v>101.40857991937082</c:v>
                </c:pt>
                <c:pt idx="17">
                  <c:v>104.60660203316365</c:v>
                </c:pt>
                <c:pt idx="18">
                  <c:v>103.69694816981792</c:v>
                </c:pt>
                <c:pt idx="19">
                  <c:v>95.648221329247463</c:v>
                </c:pt>
                <c:pt idx="20">
                  <c:v>83.206711885970435</c:v>
                </c:pt>
                <c:pt idx="21">
                  <c:v>81.521730842388934</c:v>
                </c:pt>
                <c:pt idx="22">
                  <c:v>87.941853942204034</c:v>
                </c:pt>
                <c:pt idx="23">
                  <c:v>79.532950146705844</c:v>
                </c:pt>
                <c:pt idx="24">
                  <c:v>77.79875975541654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3-4198-9D58-FF910D3B1196}"/>
            </c:ext>
          </c:extLst>
        </c:ser>
        <c:ser>
          <c:idx val="1"/>
          <c:order val="1"/>
          <c:tx>
            <c:v>予測値: 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データ!$M$5:$M$29</c:f>
              <c:numCache>
                <c:formatCode>General</c:formatCode>
                <c:ptCount val="25"/>
                <c:pt idx="0">
                  <c:v>800</c:v>
                </c:pt>
                <c:pt idx="1">
                  <c:v>800</c:v>
                </c:pt>
                <c:pt idx="2">
                  <c:v>800</c:v>
                </c:pt>
                <c:pt idx="3">
                  <c:v>800</c:v>
                </c:pt>
                <c:pt idx="4">
                  <c:v>800</c:v>
                </c:pt>
                <c:pt idx="5">
                  <c:v>-400</c:v>
                </c:pt>
                <c:pt idx="6">
                  <c:v>-400</c:v>
                </c:pt>
                <c:pt idx="7">
                  <c:v>-400</c:v>
                </c:pt>
                <c:pt idx="8">
                  <c:v>-400</c:v>
                </c:pt>
                <c:pt idx="9">
                  <c:v>-400</c:v>
                </c:pt>
                <c:pt idx="10">
                  <c:v>-800</c:v>
                </c:pt>
                <c:pt idx="11">
                  <c:v>-800</c:v>
                </c:pt>
                <c:pt idx="12">
                  <c:v>-800</c:v>
                </c:pt>
                <c:pt idx="13">
                  <c:v>-800</c:v>
                </c:pt>
                <c:pt idx="14">
                  <c:v>-800</c:v>
                </c:pt>
                <c:pt idx="15">
                  <c:v>-400</c:v>
                </c:pt>
                <c:pt idx="16">
                  <c:v>-400</c:v>
                </c:pt>
                <c:pt idx="17">
                  <c:v>-400</c:v>
                </c:pt>
                <c:pt idx="18">
                  <c:v>-400</c:v>
                </c:pt>
                <c:pt idx="19">
                  <c:v>-400</c:v>
                </c:pt>
                <c:pt idx="20">
                  <c:v>800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800</c:v>
                </c:pt>
              </c:numCache>
            </c:numRef>
          </c:xVal>
          <c:yVal>
            <c:numRef>
              <c:f>解析結果!$B$26:$B$50</c:f>
              <c:numCache>
                <c:formatCode>General</c:formatCode>
                <c:ptCount val="25"/>
                <c:pt idx="0">
                  <c:v>9.4009815184524292</c:v>
                </c:pt>
                <c:pt idx="1">
                  <c:v>9.4009815184524292</c:v>
                </c:pt>
                <c:pt idx="2">
                  <c:v>9.4009815184524292</c:v>
                </c:pt>
                <c:pt idx="3">
                  <c:v>9.4009815184524292</c:v>
                </c:pt>
                <c:pt idx="4">
                  <c:v>9.4009815184524292</c:v>
                </c:pt>
                <c:pt idx="5">
                  <c:v>65.056965986988104</c:v>
                </c:pt>
                <c:pt idx="6">
                  <c:v>65.056965986988104</c:v>
                </c:pt>
                <c:pt idx="7">
                  <c:v>65.056965986988104</c:v>
                </c:pt>
                <c:pt idx="8">
                  <c:v>65.056965986988104</c:v>
                </c:pt>
                <c:pt idx="9">
                  <c:v>65.056965986988104</c:v>
                </c:pt>
                <c:pt idx="10">
                  <c:v>95.773012205116402</c:v>
                </c:pt>
                <c:pt idx="11">
                  <c:v>95.773012205116402</c:v>
                </c:pt>
                <c:pt idx="12">
                  <c:v>95.773012205116402</c:v>
                </c:pt>
                <c:pt idx="13">
                  <c:v>95.773012205116402</c:v>
                </c:pt>
                <c:pt idx="14">
                  <c:v>95.773012205116402</c:v>
                </c:pt>
                <c:pt idx="15">
                  <c:v>101.54912017283699</c:v>
                </c:pt>
                <c:pt idx="16">
                  <c:v>101.54912017283699</c:v>
                </c:pt>
                <c:pt idx="17">
                  <c:v>101.54912017283699</c:v>
                </c:pt>
                <c:pt idx="18">
                  <c:v>101.54912017283699</c:v>
                </c:pt>
                <c:pt idx="19">
                  <c:v>101.54912017283699</c:v>
                </c:pt>
                <c:pt idx="20">
                  <c:v>82.3852898901511</c:v>
                </c:pt>
                <c:pt idx="21">
                  <c:v>82.3852898901511</c:v>
                </c:pt>
                <c:pt idx="22">
                  <c:v>82.3852898901511</c:v>
                </c:pt>
                <c:pt idx="23">
                  <c:v>82.3852898901511</c:v>
                </c:pt>
                <c:pt idx="24">
                  <c:v>82.3852898901511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D3-4198-9D58-FF910D3B1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181184"/>
        <c:axId val="191183104"/>
      </c:scatterChart>
      <c:valAx>
        <c:axId val="19118118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(x-xbar)^2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83104"/>
        <c:crosses val="autoZero"/>
        <c:crossBetween val="midCat"/>
      </c:valAx>
      <c:valAx>
        <c:axId val="19118310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8118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正規確率グラフ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</c:spPr>
          <c:xVal>
            <c:numRef>
              <c:f>解析結果!$F$26:$F$50</c:f>
              <c:numCache>
                <c:formatCode>General</c:formatCode>
                <c:ptCount val="25"/>
                <c:pt idx="0">
                  <c:v>2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18</c:v>
                </c:pt>
                <c:pt idx="5">
                  <c:v>22</c:v>
                </c:pt>
                <c:pt idx="6">
                  <c:v>26</c:v>
                </c:pt>
                <c:pt idx="7">
                  <c:v>30</c:v>
                </c:pt>
                <c:pt idx="8">
                  <c:v>34</c:v>
                </c:pt>
                <c:pt idx="9">
                  <c:v>38</c:v>
                </c:pt>
                <c:pt idx="10">
                  <c:v>42</c:v>
                </c:pt>
                <c:pt idx="11">
                  <c:v>46</c:v>
                </c:pt>
                <c:pt idx="12">
                  <c:v>50</c:v>
                </c:pt>
                <c:pt idx="13">
                  <c:v>54</c:v>
                </c:pt>
                <c:pt idx="14">
                  <c:v>58</c:v>
                </c:pt>
                <c:pt idx="15">
                  <c:v>62</c:v>
                </c:pt>
                <c:pt idx="16">
                  <c:v>66</c:v>
                </c:pt>
                <c:pt idx="17">
                  <c:v>70</c:v>
                </c:pt>
                <c:pt idx="18">
                  <c:v>74</c:v>
                </c:pt>
                <c:pt idx="19">
                  <c:v>78</c:v>
                </c:pt>
                <c:pt idx="20">
                  <c:v>82</c:v>
                </c:pt>
                <c:pt idx="21">
                  <c:v>86</c:v>
                </c:pt>
                <c:pt idx="22">
                  <c:v>90</c:v>
                </c:pt>
                <c:pt idx="23">
                  <c:v>94</c:v>
                </c:pt>
                <c:pt idx="24">
                  <c:v>98</c:v>
                </c:pt>
              </c:numCache>
            </c:numRef>
          </c:xVal>
          <c:yVal>
            <c:numRef>
              <c:f>解析結果!$G$26:$G$50</c:f>
              <c:numCache>
                <c:formatCode>General</c:formatCode>
                <c:ptCount val="25"/>
                <c:pt idx="0">
                  <c:v>1.45211404538713</c:v>
                </c:pt>
                <c:pt idx="1">
                  <c:v>5.6543661028263204</c:v>
                </c:pt>
                <c:pt idx="2">
                  <c:v>9.8467899331444606</c:v>
                </c:pt>
                <c:pt idx="3">
                  <c:v>10.351991502611799</c:v>
                </c:pt>
                <c:pt idx="4">
                  <c:v>19.648192644817801</c:v>
                </c:pt>
                <c:pt idx="5">
                  <c:v>60.156668657931696</c:v>
                </c:pt>
                <c:pt idx="6">
                  <c:v>62.732158701386702</c:v>
                </c:pt>
                <c:pt idx="7">
                  <c:v>65.569725327499299</c:v>
                </c:pt>
                <c:pt idx="8">
                  <c:v>68.024207100883402</c:v>
                </c:pt>
                <c:pt idx="9">
                  <c:v>70.880873115733294</c:v>
                </c:pt>
                <c:pt idx="10">
                  <c:v>77.798759755416498</c:v>
                </c:pt>
                <c:pt idx="11">
                  <c:v>79.532950146705801</c:v>
                </c:pt>
                <c:pt idx="12">
                  <c:v>81.521730842388905</c:v>
                </c:pt>
                <c:pt idx="13">
                  <c:v>83.206711885970407</c:v>
                </c:pt>
                <c:pt idx="14">
                  <c:v>86.196512721420703</c:v>
                </c:pt>
                <c:pt idx="15">
                  <c:v>87.941853942204006</c:v>
                </c:pt>
                <c:pt idx="16">
                  <c:v>90.075467834089096</c:v>
                </c:pt>
                <c:pt idx="17">
                  <c:v>95.648221329247505</c:v>
                </c:pt>
                <c:pt idx="18">
                  <c:v>96.839175294866394</c:v>
                </c:pt>
                <c:pt idx="19">
                  <c:v>97.854131591651793</c:v>
                </c:pt>
                <c:pt idx="20">
                  <c:v>101.40857991937099</c:v>
                </c:pt>
                <c:pt idx="21">
                  <c:v>101.97208485892</c:v>
                </c:pt>
                <c:pt idx="22">
                  <c:v>103.696948169818</c:v>
                </c:pt>
                <c:pt idx="23">
                  <c:v>104.60660203316399</c:v>
                </c:pt>
                <c:pt idx="24">
                  <c:v>108.21003141027199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76-4C31-A115-203ED1157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16640"/>
        <c:axId val="191218816"/>
      </c:scatterChart>
      <c:valAx>
        <c:axId val="19121664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サンプル百分位数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18816"/>
        <c:crosses val="autoZero"/>
        <c:crossBetween val="midCat"/>
      </c:valAx>
      <c:valAx>
        <c:axId val="19121881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166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519183406636444"/>
          <c:y val="0.20106481481481481"/>
          <c:w val="0.6238935761883031"/>
          <c:h val="0.63135061242344703"/>
        </c:manualLayout>
      </c:layout>
      <c:scatterChart>
        <c:scatterStyle val="lineMarker"/>
        <c:varyColors val="0"/>
        <c:ser>
          <c:idx val="1"/>
          <c:order val="0"/>
          <c:tx>
            <c:strRef>
              <c:f>解析結果!$K$25</c:f>
              <c:strCache>
                <c:ptCount val="1"/>
                <c:pt idx="0">
                  <c:v>観測値</c:v>
                </c:pt>
              </c:strCache>
            </c:strRef>
          </c:tx>
          <c:spPr>
            <a:ln w="19050">
              <a:noFill/>
            </a:ln>
          </c:spPr>
          <c:xVal>
            <c:numRef>
              <c:f>解析結果!$J$26:$J$50</c:f>
              <c:numCache>
                <c:formatCode>0.00_ </c:formatCode>
                <c:ptCount val="25"/>
                <c:pt idx="0">
                  <c:v>9.4009815184524292</c:v>
                </c:pt>
                <c:pt idx="1">
                  <c:v>9.4009815184524292</c:v>
                </c:pt>
                <c:pt idx="2">
                  <c:v>9.4009815184524292</c:v>
                </c:pt>
                <c:pt idx="3">
                  <c:v>9.4009815184524292</c:v>
                </c:pt>
                <c:pt idx="4">
                  <c:v>9.4009815184524292</c:v>
                </c:pt>
                <c:pt idx="5">
                  <c:v>65.056965986988104</c:v>
                </c:pt>
                <c:pt idx="6">
                  <c:v>65.056965986988104</c:v>
                </c:pt>
                <c:pt idx="7">
                  <c:v>65.056965986988104</c:v>
                </c:pt>
                <c:pt idx="8">
                  <c:v>65.056965986988104</c:v>
                </c:pt>
                <c:pt idx="9">
                  <c:v>65.056965986988104</c:v>
                </c:pt>
                <c:pt idx="10">
                  <c:v>95.773012205116402</c:v>
                </c:pt>
                <c:pt idx="11">
                  <c:v>95.773012205116402</c:v>
                </c:pt>
                <c:pt idx="12">
                  <c:v>95.773012205116402</c:v>
                </c:pt>
                <c:pt idx="13">
                  <c:v>95.773012205116402</c:v>
                </c:pt>
                <c:pt idx="14">
                  <c:v>95.773012205116402</c:v>
                </c:pt>
                <c:pt idx="15">
                  <c:v>101.54912017283699</c:v>
                </c:pt>
                <c:pt idx="16">
                  <c:v>101.54912017283699</c:v>
                </c:pt>
                <c:pt idx="17">
                  <c:v>101.54912017283699</c:v>
                </c:pt>
                <c:pt idx="18">
                  <c:v>101.54912017283699</c:v>
                </c:pt>
                <c:pt idx="19">
                  <c:v>101.54912017283699</c:v>
                </c:pt>
                <c:pt idx="20">
                  <c:v>82.3852898901511</c:v>
                </c:pt>
                <c:pt idx="21">
                  <c:v>82.3852898901511</c:v>
                </c:pt>
                <c:pt idx="22">
                  <c:v>82.3852898901511</c:v>
                </c:pt>
                <c:pt idx="23">
                  <c:v>82.3852898901511</c:v>
                </c:pt>
                <c:pt idx="24">
                  <c:v>82.3852898901511</c:v>
                </c:pt>
              </c:numCache>
            </c:numRef>
          </c:xVal>
          <c:yVal>
            <c:numRef>
              <c:f>解析結果!$K$26:$K$50</c:f>
              <c:numCache>
                <c:formatCode>0.00_ </c:formatCode>
                <c:ptCount val="25"/>
                <c:pt idx="0">
                  <c:v>10.351991502611781</c:v>
                </c:pt>
                <c:pt idx="1">
                  <c:v>1.4521140453871304</c:v>
                </c:pt>
                <c:pt idx="2">
                  <c:v>9.8467899331444642</c:v>
                </c:pt>
                <c:pt idx="3">
                  <c:v>19.648192644817748</c:v>
                </c:pt>
                <c:pt idx="4">
                  <c:v>5.6543661028263204</c:v>
                </c:pt>
                <c:pt idx="5">
                  <c:v>65.569725327499327</c:v>
                </c:pt>
                <c:pt idx="6">
                  <c:v>60.156668657931732</c:v>
                </c:pt>
                <c:pt idx="7">
                  <c:v>68.024207100883359</c:v>
                </c:pt>
                <c:pt idx="8">
                  <c:v>62.732158701386652</c:v>
                </c:pt>
                <c:pt idx="9">
                  <c:v>70.880873115733266</c:v>
                </c:pt>
                <c:pt idx="10">
                  <c:v>101.97208485892043</c:v>
                </c:pt>
                <c:pt idx="11">
                  <c:v>97.854131591651822</c:v>
                </c:pt>
                <c:pt idx="12">
                  <c:v>86.196512721420731</c:v>
                </c:pt>
                <c:pt idx="13">
                  <c:v>96.839175294866436</c:v>
                </c:pt>
                <c:pt idx="14">
                  <c:v>90.075467834089068</c:v>
                </c:pt>
                <c:pt idx="15">
                  <c:v>108.21003141027177</c:v>
                </c:pt>
                <c:pt idx="16">
                  <c:v>101.40857991937082</c:v>
                </c:pt>
                <c:pt idx="17">
                  <c:v>104.60660203316365</c:v>
                </c:pt>
                <c:pt idx="18">
                  <c:v>103.69694816981792</c:v>
                </c:pt>
                <c:pt idx="19">
                  <c:v>95.648221329247463</c:v>
                </c:pt>
                <c:pt idx="20">
                  <c:v>83.206711885970435</c:v>
                </c:pt>
                <c:pt idx="21">
                  <c:v>81.521730842388934</c:v>
                </c:pt>
                <c:pt idx="22">
                  <c:v>87.941853942204034</c:v>
                </c:pt>
                <c:pt idx="23">
                  <c:v>79.532950146705844</c:v>
                </c:pt>
                <c:pt idx="24">
                  <c:v>77.79875975541654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741-4957-A7BA-AE0814E60303}"/>
            </c:ext>
          </c:extLst>
        </c:ser>
        <c:ser>
          <c:idx val="0"/>
          <c:order val="1"/>
          <c:tx>
            <c:strRef>
              <c:f>解析結果!$K$25</c:f>
              <c:strCache>
                <c:ptCount val="1"/>
                <c:pt idx="0">
                  <c:v>観測値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解析結果!$J$26:$J$50</c:f>
              <c:numCache>
                <c:formatCode>0.00_ </c:formatCode>
                <c:ptCount val="25"/>
                <c:pt idx="0">
                  <c:v>9.4009815184524292</c:v>
                </c:pt>
                <c:pt idx="1">
                  <c:v>9.4009815184524292</c:v>
                </c:pt>
                <c:pt idx="2">
                  <c:v>9.4009815184524292</c:v>
                </c:pt>
                <c:pt idx="3">
                  <c:v>9.4009815184524292</c:v>
                </c:pt>
                <c:pt idx="4">
                  <c:v>9.4009815184524292</c:v>
                </c:pt>
                <c:pt idx="5">
                  <c:v>65.056965986988104</c:v>
                </c:pt>
                <c:pt idx="6">
                  <c:v>65.056965986988104</c:v>
                </c:pt>
                <c:pt idx="7">
                  <c:v>65.056965986988104</c:v>
                </c:pt>
                <c:pt idx="8">
                  <c:v>65.056965986988104</c:v>
                </c:pt>
                <c:pt idx="9">
                  <c:v>65.056965986988104</c:v>
                </c:pt>
                <c:pt idx="10">
                  <c:v>95.773012205116402</c:v>
                </c:pt>
                <c:pt idx="11">
                  <c:v>95.773012205116402</c:v>
                </c:pt>
                <c:pt idx="12">
                  <c:v>95.773012205116402</c:v>
                </c:pt>
                <c:pt idx="13">
                  <c:v>95.773012205116402</c:v>
                </c:pt>
                <c:pt idx="14">
                  <c:v>95.773012205116402</c:v>
                </c:pt>
                <c:pt idx="15">
                  <c:v>101.54912017283699</c:v>
                </c:pt>
                <c:pt idx="16">
                  <c:v>101.54912017283699</c:v>
                </c:pt>
                <c:pt idx="17">
                  <c:v>101.54912017283699</c:v>
                </c:pt>
                <c:pt idx="18">
                  <c:v>101.54912017283699</c:v>
                </c:pt>
                <c:pt idx="19">
                  <c:v>101.54912017283699</c:v>
                </c:pt>
                <c:pt idx="20">
                  <c:v>82.3852898901511</c:v>
                </c:pt>
                <c:pt idx="21">
                  <c:v>82.3852898901511</c:v>
                </c:pt>
                <c:pt idx="22">
                  <c:v>82.3852898901511</c:v>
                </c:pt>
                <c:pt idx="23">
                  <c:v>82.3852898901511</c:v>
                </c:pt>
                <c:pt idx="24">
                  <c:v>82.3852898901511</c:v>
                </c:pt>
              </c:numCache>
            </c:numRef>
          </c:xVal>
          <c:yVal>
            <c:numRef>
              <c:f>解析結果!$K$26:$K$50</c:f>
              <c:numCache>
                <c:formatCode>0.00_ </c:formatCode>
                <c:ptCount val="25"/>
                <c:pt idx="0">
                  <c:v>10.351991502611781</c:v>
                </c:pt>
                <c:pt idx="1">
                  <c:v>1.4521140453871304</c:v>
                </c:pt>
                <c:pt idx="2">
                  <c:v>9.8467899331444642</c:v>
                </c:pt>
                <c:pt idx="3">
                  <c:v>19.648192644817748</c:v>
                </c:pt>
                <c:pt idx="4">
                  <c:v>5.6543661028263204</c:v>
                </c:pt>
                <c:pt idx="5">
                  <c:v>65.569725327499327</c:v>
                </c:pt>
                <c:pt idx="6">
                  <c:v>60.156668657931732</c:v>
                </c:pt>
                <c:pt idx="7">
                  <c:v>68.024207100883359</c:v>
                </c:pt>
                <c:pt idx="8">
                  <c:v>62.732158701386652</c:v>
                </c:pt>
                <c:pt idx="9">
                  <c:v>70.880873115733266</c:v>
                </c:pt>
                <c:pt idx="10">
                  <c:v>101.97208485892043</c:v>
                </c:pt>
                <c:pt idx="11">
                  <c:v>97.854131591651822</c:v>
                </c:pt>
                <c:pt idx="12">
                  <c:v>86.196512721420731</c:v>
                </c:pt>
                <c:pt idx="13">
                  <c:v>96.839175294866436</c:v>
                </c:pt>
                <c:pt idx="14">
                  <c:v>90.075467834089068</c:v>
                </c:pt>
                <c:pt idx="15">
                  <c:v>108.21003141027177</c:v>
                </c:pt>
                <c:pt idx="16">
                  <c:v>101.40857991937082</c:v>
                </c:pt>
                <c:pt idx="17">
                  <c:v>104.60660203316365</c:v>
                </c:pt>
                <c:pt idx="18">
                  <c:v>103.69694816981792</c:v>
                </c:pt>
                <c:pt idx="19">
                  <c:v>95.648221329247463</c:v>
                </c:pt>
                <c:pt idx="20">
                  <c:v>83.206711885970435</c:v>
                </c:pt>
                <c:pt idx="21">
                  <c:v>81.521730842388934</c:v>
                </c:pt>
                <c:pt idx="22">
                  <c:v>87.941853942204034</c:v>
                </c:pt>
                <c:pt idx="23">
                  <c:v>79.532950146705844</c:v>
                </c:pt>
                <c:pt idx="24">
                  <c:v>77.79875975541654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41-4957-A7BA-AE0814E60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339760"/>
        <c:axId val="279344336"/>
      </c:scatterChart>
      <c:valAx>
        <c:axId val="279339760"/>
        <c:scaling>
          <c:orientation val="minMax"/>
          <c:max val="1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9344336"/>
        <c:crosses val="autoZero"/>
        <c:crossBetween val="midCat"/>
        <c:majorUnit val="20"/>
      </c:valAx>
      <c:valAx>
        <c:axId val="27934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9339760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71120</xdr:colOff>
      <xdr:row>9</xdr:row>
      <xdr:rowOff>40640</xdr:rowOff>
    </xdr:from>
    <xdr:to>
      <xdr:col>20</xdr:col>
      <xdr:colOff>101600</xdr:colOff>
      <xdr:row>20</xdr:row>
      <xdr:rowOff>213360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2</xdr:row>
          <xdr:rowOff>213360</xdr:rowOff>
        </xdr:from>
        <xdr:to>
          <xdr:col>6</xdr:col>
          <xdr:colOff>586740</xdr:colOff>
          <xdr:row>3</xdr:row>
          <xdr:rowOff>228600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312420</xdr:colOff>
          <xdr:row>3</xdr:row>
          <xdr:rowOff>38100</xdr:rowOff>
        </xdr:from>
        <xdr:to>
          <xdr:col>5</xdr:col>
          <xdr:colOff>678180</xdr:colOff>
          <xdr:row>4</xdr:row>
          <xdr:rowOff>22860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30480</xdr:colOff>
          <xdr:row>3</xdr:row>
          <xdr:rowOff>22860</xdr:rowOff>
        </xdr:from>
        <xdr:to>
          <xdr:col>12</xdr:col>
          <xdr:colOff>891540</xdr:colOff>
          <xdr:row>4</xdr:row>
          <xdr:rowOff>7620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30480</xdr:colOff>
          <xdr:row>3</xdr:row>
          <xdr:rowOff>38100</xdr:rowOff>
        </xdr:from>
        <xdr:to>
          <xdr:col>7</xdr:col>
          <xdr:colOff>822960</xdr:colOff>
          <xdr:row>4</xdr:row>
          <xdr:rowOff>7620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167640</xdr:colOff>
          <xdr:row>32</xdr:row>
          <xdr:rowOff>228600</xdr:rowOff>
        </xdr:from>
        <xdr:to>
          <xdr:col>11</xdr:col>
          <xdr:colOff>533400</xdr:colOff>
          <xdr:row>33</xdr:row>
          <xdr:rowOff>213360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30480</xdr:colOff>
          <xdr:row>33</xdr:row>
          <xdr:rowOff>38100</xdr:rowOff>
        </xdr:from>
        <xdr:to>
          <xdr:col>12</xdr:col>
          <xdr:colOff>822960</xdr:colOff>
          <xdr:row>34</xdr:row>
          <xdr:rowOff>7620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167640</xdr:colOff>
          <xdr:row>33</xdr:row>
          <xdr:rowOff>0</xdr:rowOff>
        </xdr:from>
        <xdr:to>
          <xdr:col>2</xdr:col>
          <xdr:colOff>533400</xdr:colOff>
          <xdr:row>33</xdr:row>
          <xdr:rowOff>213360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160020</xdr:colOff>
          <xdr:row>3</xdr:row>
          <xdr:rowOff>7620</xdr:rowOff>
        </xdr:from>
        <xdr:to>
          <xdr:col>11</xdr:col>
          <xdr:colOff>518160</xdr:colOff>
          <xdr:row>3</xdr:row>
          <xdr:rowOff>220980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0.54324</cdr:x>
      <cdr:y>0.82222</cdr:y>
    </cdr:from>
    <cdr:to>
      <cdr:x>0.6988</cdr:x>
      <cdr:y>0.93704</cdr:y>
    </cdr:to>
    <cdr:sp macro="" textlink="">
      <cdr:nvSpPr>
        <cdr:cNvPr id="2" name="四角形 1"/>
        <cdr:cNvSpPr/>
      </cdr:nvSpPr>
      <cdr:spPr>
        <a:xfrm xmlns:a="http://schemas.openxmlformats.org/drawingml/2006/main">
          <a:off x="1837944" y="2255520"/>
          <a:ext cx="526288" cy="314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endParaRPr lang="ja-JP" altLang="en-US" sz="11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0.05488</cdr:x>
      <cdr:y>0.32593</cdr:y>
    </cdr:from>
    <cdr:to>
      <cdr:x>0.15766</cdr:x>
      <cdr:y>0.44074</cdr:y>
    </cdr:to>
    <cdr:sp macro="" textlink="">
      <cdr:nvSpPr>
        <cdr:cNvPr id="3" name="四角形 2"/>
        <cdr:cNvSpPr/>
      </cdr:nvSpPr>
      <cdr:spPr>
        <a:xfrm xmlns:a="http://schemas.openxmlformats.org/drawingml/2006/main">
          <a:off x="185674" y="894080"/>
          <a:ext cx="347726" cy="314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 panose="020F0502020204030204"/>
            </a:defRPr>
          </a:lvl1pPr>
          <a:lvl2pPr marL="457200" indent="0">
            <a:defRPr sz="1100">
              <a:latin typeface="Calibri" panose="020F0502020204030204"/>
            </a:defRPr>
          </a:lvl2pPr>
          <a:lvl3pPr marL="914400" indent="0">
            <a:defRPr sz="1100">
              <a:latin typeface="Calibri" panose="020F0502020204030204"/>
            </a:defRPr>
          </a:lvl3pPr>
          <a:lvl4pPr marL="1371600" indent="0">
            <a:defRPr sz="1100">
              <a:latin typeface="Calibri" panose="020F0502020204030204"/>
            </a:defRPr>
          </a:lvl4pPr>
          <a:lvl5pPr marL="1828800" indent="0">
            <a:defRPr sz="1100">
              <a:latin typeface="Calibri" panose="020F0502020204030204"/>
            </a:defRPr>
          </a:lvl5pPr>
          <a:lvl6pPr marL="2286000" indent="0">
            <a:defRPr sz="1100">
              <a:latin typeface="Calibri" panose="020F0502020204030204"/>
            </a:defRPr>
          </a:lvl6pPr>
          <a:lvl7pPr marL="2743200" indent="0">
            <a:defRPr sz="1100">
              <a:latin typeface="Calibri" panose="020F0502020204030204"/>
            </a:defRPr>
          </a:lvl7pPr>
          <a:lvl8pPr marL="3200400" indent="0">
            <a:defRPr sz="1100">
              <a:latin typeface="Calibri" panose="020F0502020204030204"/>
            </a:defRPr>
          </a:lvl8pPr>
          <a:lvl9pPr marL="3657600" indent="0">
            <a:defRPr sz="1100">
              <a:latin typeface="Calibri" panose="020F0502020204030204"/>
            </a:defRPr>
          </a:lvl9pPr>
        </a:lstStyle>
        <a:p xmlns:a="http://schemas.openxmlformats.org/drawingml/2006/main">
          <a:r>
            <a:rPr lang="en-US" altLang="ja-JP" sz="1100" i="1">
              <a:latin typeface="Times New Roman" panose="02020603050405020304" pitchFamily="18" charset="0"/>
              <a:cs typeface="Times New Roman" panose="02020603050405020304" pitchFamily="18" charset="0"/>
            </a:rPr>
            <a:t>y</a:t>
          </a:r>
          <a:endParaRPr lang="ja-JP" altLang="en-US" sz="11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0.26944</cdr:x>
      <cdr:y>0.06667</cdr:y>
    </cdr:from>
    <cdr:to>
      <cdr:x>0.92222</cdr:x>
      <cdr:y>0.71852</cdr:y>
    </cdr:to>
    <cdr:sp macro="" textlink="">
      <cdr:nvSpPr>
        <cdr:cNvPr id="4" name="四角形 3"/>
        <cdr:cNvSpPr/>
      </cdr:nvSpPr>
      <cdr:spPr>
        <a:xfrm xmlns:a="http://schemas.openxmlformats.org/drawingml/2006/main">
          <a:off x="985520" y="182880"/>
          <a:ext cx="2387600" cy="1788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381000</xdr:colOff>
          <xdr:row>2</xdr:row>
          <xdr:rowOff>220980</xdr:rowOff>
        </xdr:from>
        <xdr:to>
          <xdr:col>0</xdr:col>
          <xdr:colOff>746760</xdr:colOff>
          <xdr:row>3</xdr:row>
          <xdr:rowOff>205740</xdr:rowOff>
        </xdr:to>
        <xdr:sp macro="" textlink="">
          <xdr:nvSpPr>
            <xdr:cNvPr id="3073" name="オブジェクト(&amp;O) 129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190500</xdr:colOff>
          <xdr:row>5</xdr:row>
          <xdr:rowOff>22860</xdr:rowOff>
        </xdr:from>
        <xdr:to>
          <xdr:col>0</xdr:col>
          <xdr:colOff>883920</xdr:colOff>
          <xdr:row>5</xdr:row>
          <xdr:rowOff>220980</xdr:rowOff>
        </xdr:to>
        <xdr:sp macro="" textlink="">
          <xdr:nvSpPr>
            <xdr:cNvPr id="3075" name="オブジェクト(&amp;O) 129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365760</xdr:colOff>
          <xdr:row>49</xdr:row>
          <xdr:rowOff>152400</xdr:rowOff>
        </xdr:from>
        <xdr:to>
          <xdr:col>13</xdr:col>
          <xdr:colOff>198120</xdr:colOff>
          <xdr:row>50</xdr:row>
          <xdr:rowOff>167640</xdr:rowOff>
        </xdr:to>
        <xdr:sp macro="" textlink="">
          <xdr:nvSpPr>
            <xdr:cNvPr id="3076" name="オブジェクト(&amp;O) 129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320040</xdr:colOff>
          <xdr:row>4</xdr:row>
          <xdr:rowOff>22860</xdr:rowOff>
        </xdr:from>
        <xdr:to>
          <xdr:col>0</xdr:col>
          <xdr:colOff>822960</xdr:colOff>
          <xdr:row>4</xdr:row>
          <xdr:rowOff>220980</xdr:rowOff>
        </xdr:to>
        <xdr:sp macro="" textlink="">
          <xdr:nvSpPr>
            <xdr:cNvPr id="3077" name="オブジェクト(&amp;O) 129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167640</xdr:colOff>
          <xdr:row>0</xdr:row>
          <xdr:rowOff>0</xdr:rowOff>
        </xdr:from>
        <xdr:to>
          <xdr:col>3</xdr:col>
          <xdr:colOff>533400</xdr:colOff>
          <xdr:row>0</xdr:row>
          <xdr:rowOff>213360</xdr:rowOff>
        </xdr:to>
        <xdr:sp macro="" textlink="">
          <xdr:nvSpPr>
            <xdr:cNvPr id="3078" name="オブジェクト(&amp;O) 129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0</xdr:row>
          <xdr:rowOff>0</xdr:rowOff>
        </xdr:from>
        <xdr:to>
          <xdr:col>4</xdr:col>
          <xdr:colOff>579120</xdr:colOff>
          <xdr:row>1</xdr:row>
          <xdr:rowOff>0</xdr:rowOff>
        </xdr:to>
        <xdr:sp macro="" textlink="">
          <xdr:nvSpPr>
            <xdr:cNvPr id="3079" name="オブジェクト(&amp;O) 129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99060</xdr:colOff>
          <xdr:row>0</xdr:row>
          <xdr:rowOff>30480</xdr:rowOff>
        </xdr:from>
        <xdr:to>
          <xdr:col>5</xdr:col>
          <xdr:colOff>792480</xdr:colOff>
          <xdr:row>1</xdr:row>
          <xdr:rowOff>0</xdr:rowOff>
        </xdr:to>
        <xdr:sp macro="" textlink="">
          <xdr:nvSpPr>
            <xdr:cNvPr id="3080" name="オブジェクト(&amp;O) 129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</xdr:colOff>
      <xdr:row>8</xdr:row>
      <xdr:rowOff>160019</xdr:rowOff>
    </xdr:from>
    <xdr:to>
      <xdr:col>16</xdr:col>
      <xdr:colOff>0</xdr:colOff>
      <xdr:row>18</xdr:row>
      <xdr:rowOff>152399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11</xdr:row>
      <xdr:rowOff>167640</xdr:rowOff>
    </xdr:from>
    <xdr:to>
      <xdr:col>16</xdr:col>
      <xdr:colOff>670559</xdr:colOff>
      <xdr:row>21</xdr:row>
      <xdr:rowOff>167639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434339</xdr:colOff>
      <xdr:row>14</xdr:row>
      <xdr:rowOff>53340</xdr:rowOff>
    </xdr:from>
    <xdr:to>
      <xdr:col>17</xdr:col>
      <xdr:colOff>434339</xdr:colOff>
      <xdr:row>24</xdr:row>
      <xdr:rowOff>60959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83821</xdr:colOff>
      <xdr:row>17</xdr:row>
      <xdr:rowOff>152399</xdr:rowOff>
    </xdr:from>
    <xdr:to>
      <xdr:col>17</xdr:col>
      <xdr:colOff>83820</xdr:colOff>
      <xdr:row>27</xdr:row>
      <xdr:rowOff>160019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887730</xdr:colOff>
      <xdr:row>51</xdr:row>
      <xdr:rowOff>106680</xdr:rowOff>
    </xdr:from>
    <xdr:to>
      <xdr:col>9</xdr:col>
      <xdr:colOff>22860</xdr:colOff>
      <xdr:row>63</xdr:row>
      <xdr:rowOff>106680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312420</xdr:colOff>
      <xdr:row>61</xdr:row>
      <xdr:rowOff>220980</xdr:rowOff>
    </xdr:from>
    <xdr:to>
      <xdr:col>7</xdr:col>
      <xdr:colOff>640080</xdr:colOff>
      <xdr:row>63</xdr:row>
      <xdr:rowOff>68580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4953000" y="14180820"/>
          <a:ext cx="101346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予測　</a:t>
          </a:r>
          <a:r>
            <a:rPr kumimoji="1" lang="en-US" altLang="ja-JP" sz="1100" i="1">
              <a:latin typeface="Times New Roman" panose="02020603050405020304" pitchFamily="18" charset="0"/>
              <a:cs typeface="Times New Roman" panose="02020603050405020304" pitchFamily="18" charset="0"/>
            </a:rPr>
            <a:t>y</a:t>
          </a:r>
          <a:endParaRPr kumimoji="1" lang="ja-JP" altLang="en-US" sz="11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845820</xdr:colOff>
      <xdr:row>56</xdr:row>
      <xdr:rowOff>76200</xdr:rowOff>
    </xdr:from>
    <xdr:to>
      <xdr:col>5</xdr:col>
      <xdr:colOff>335280</xdr:colOff>
      <xdr:row>58</xdr:row>
      <xdr:rowOff>220980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3589020" y="12893040"/>
          <a:ext cx="609600" cy="6019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観測値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 i="1">
              <a:latin typeface="Times New Roman" panose="02020603050405020304" pitchFamily="18" charset="0"/>
              <a:cs typeface="Times New Roman" panose="02020603050405020304" pitchFamily="18" charset="0"/>
            </a:rPr>
            <a:t>y</a:t>
          </a:r>
          <a:endParaRPr kumimoji="1" lang="ja-JP" altLang="en-US" sz="11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0.27744</cdr:x>
      <cdr:y>0.19722</cdr:y>
    </cdr:from>
    <cdr:to>
      <cdr:x>0.90875</cdr:x>
      <cdr:y>0.82778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0E3CC9A1-7C46-4223-9AF1-1B3B5548A685}"/>
            </a:ext>
          </a:extLst>
        </cdr:cNvPr>
        <cdr:cNvCxnSpPr/>
      </cdr:nvCxnSpPr>
      <cdr:spPr>
        <a:xfrm xmlns:a="http://schemas.openxmlformats.org/drawingml/2006/main" flipV="1">
          <a:off x="857250" y="541020"/>
          <a:ext cx="1950720" cy="172974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0.27744</cdr:x>
      <cdr:y>0.19722</cdr:y>
    </cdr:from>
    <cdr:to>
      <cdr:x>0.90875</cdr:x>
      <cdr:y>0.82778</cdr:y>
    </cdr:to>
    <cdr:cxnSp macro="">
      <cdr:nvCxnSpPr>
        <cdr:cNvPr id="6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0E3CC9A1-7C46-4223-9AF1-1B3B5548A685}"/>
            </a:ext>
          </a:extLst>
        </cdr:cNvPr>
        <cdr:cNvCxnSpPr/>
      </cdr:nvCxnSpPr>
      <cdr:spPr>
        <a:xfrm xmlns:a="http://schemas.openxmlformats.org/drawingml/2006/main" flipV="1">
          <a:off x="857250" y="541020"/>
          <a:ext cx="1950720" cy="172974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6" Type="http://schemas.openxmlformats.org/officeDocument/2006/relationships/image" Target="../media/image5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5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8.bin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oleObject" Target="../embeddings/oleObject15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4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0.bin"/><Relationship Id="rId11" Type="http://schemas.openxmlformats.org/officeDocument/2006/relationships/oleObject" Target="../embeddings/oleObject13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6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U60"/>
  <sheetViews>
    <sheetView showGridLines="0" zoomScale="75" zoomScaleNormal="75" workbookViewId="0">
      <selection activeCell="F22" sqref="F22"/>
    </sheetView>
  </sheetViews>
  <sheetFormatPr defaultColWidth="9" defaultRowHeight="18" x14ac:dyDescent="0.45"/>
  <cols>
    <col min="1" max="5" width="8.796875" style="1"/>
    <col min="6" max="6" width="13" style="1" customWidth="1"/>
    <col min="7" max="7" width="8.796875" style="1"/>
    <col min="8" max="8" width="10.8984375" style="1" customWidth="1"/>
    <col min="10" max="10" width="2.3984375" customWidth="1"/>
    <col min="12" max="12" width="8.796875" style="1"/>
    <col min="13" max="13" width="12" style="1" customWidth="1"/>
    <col min="14" max="14" width="9.59765625" style="1" customWidth="1"/>
  </cols>
  <sheetData>
    <row r="2" spans="1:21" x14ac:dyDescent="0.45">
      <c r="B2" s="2"/>
      <c r="C2" s="3"/>
      <c r="D2" s="3"/>
    </row>
    <row r="4" spans="1:21" x14ac:dyDescent="0.45">
      <c r="A4" s="5" t="s">
        <v>4</v>
      </c>
      <c r="B4" s="5" t="s">
        <v>0</v>
      </c>
      <c r="C4" s="6" t="s">
        <v>2</v>
      </c>
      <c r="D4" s="6" t="s">
        <v>0</v>
      </c>
      <c r="E4" s="6" t="s">
        <v>30</v>
      </c>
      <c r="F4" s="6"/>
      <c r="G4" s="6"/>
      <c r="H4" s="16"/>
      <c r="I4" s="6" t="s">
        <v>2</v>
      </c>
      <c r="J4" s="4"/>
      <c r="K4" s="5" t="s">
        <v>4</v>
      </c>
      <c r="L4" s="6"/>
      <c r="M4" s="6"/>
      <c r="N4" s="6" t="str">
        <f>I4</f>
        <v>y</v>
      </c>
    </row>
    <row r="5" spans="1:21" x14ac:dyDescent="0.45">
      <c r="A5" s="5">
        <v>1</v>
      </c>
      <c r="B5" s="5">
        <v>20</v>
      </c>
      <c r="C5" s="18">
        <v>10.351991502611781</v>
      </c>
      <c r="D5" s="5">
        <f t="shared" ref="D5:D29" si="0">B5</f>
        <v>20</v>
      </c>
      <c r="E5" s="5">
        <f>B5^2</f>
        <v>400</v>
      </c>
      <c r="F5" s="5">
        <f t="shared" ref="F5:F29" si="1">B5-$B$31</f>
        <v>-40</v>
      </c>
      <c r="G5" s="5">
        <f>F5*F5</f>
        <v>1600</v>
      </c>
      <c r="H5" s="5">
        <f>G5-800</f>
        <v>800</v>
      </c>
      <c r="I5" s="18">
        <f t="shared" ref="I5:I29" si="2">C5</f>
        <v>10.351991502611781</v>
      </c>
      <c r="J5" s="4"/>
      <c r="K5" s="5">
        <v>1</v>
      </c>
      <c r="L5" s="5">
        <v>-40</v>
      </c>
      <c r="M5" s="5">
        <f>H5</f>
        <v>800</v>
      </c>
      <c r="N5" s="7">
        <f>I5</f>
        <v>10.351991502611781</v>
      </c>
    </row>
    <row r="6" spans="1:21" x14ac:dyDescent="0.45">
      <c r="A6" s="5">
        <f>A5+1</f>
        <v>2</v>
      </c>
      <c r="B6" s="5">
        <v>20</v>
      </c>
      <c r="C6" s="18">
        <v>1.4521140453871304</v>
      </c>
      <c r="D6" s="5">
        <f t="shared" si="0"/>
        <v>20</v>
      </c>
      <c r="E6" s="5">
        <f t="shared" ref="E6:E29" si="3">B6^2</f>
        <v>400</v>
      </c>
      <c r="F6" s="5">
        <f t="shared" si="1"/>
        <v>-40</v>
      </c>
      <c r="G6" s="5">
        <f t="shared" ref="G6:G29" si="4">F6*F6</f>
        <v>1600</v>
      </c>
      <c r="H6" s="5">
        <f t="shared" ref="H6:H29" si="5">G6-800</f>
        <v>800</v>
      </c>
      <c r="I6" s="18">
        <f t="shared" si="2"/>
        <v>1.4521140453871304</v>
      </c>
      <c r="J6" s="4"/>
      <c r="K6" s="5">
        <f>K5+1</f>
        <v>2</v>
      </c>
      <c r="L6" s="5">
        <v>-40</v>
      </c>
      <c r="M6" s="5">
        <f t="shared" ref="M6:M29" si="6">H6</f>
        <v>800</v>
      </c>
      <c r="N6" s="7">
        <f t="shared" ref="N6:N29" si="7">I6</f>
        <v>1.4521140453871304</v>
      </c>
    </row>
    <row r="7" spans="1:21" x14ac:dyDescent="0.45">
      <c r="A7" s="5">
        <f t="shared" ref="A7:A29" si="8">A6+1</f>
        <v>3</v>
      </c>
      <c r="B7" s="5">
        <v>20</v>
      </c>
      <c r="C7" s="18">
        <v>9.8467899331444642</v>
      </c>
      <c r="D7" s="5">
        <f t="shared" si="0"/>
        <v>20</v>
      </c>
      <c r="E7" s="5">
        <f t="shared" si="3"/>
        <v>400</v>
      </c>
      <c r="F7" s="5">
        <f t="shared" si="1"/>
        <v>-40</v>
      </c>
      <c r="G7" s="5">
        <f t="shared" si="4"/>
        <v>1600</v>
      </c>
      <c r="H7" s="5">
        <f t="shared" si="5"/>
        <v>800</v>
      </c>
      <c r="I7" s="18">
        <f t="shared" si="2"/>
        <v>9.8467899331444642</v>
      </c>
      <c r="J7" s="4"/>
      <c r="K7" s="5">
        <f t="shared" ref="K7:K29" si="9">K6+1</f>
        <v>3</v>
      </c>
      <c r="L7" s="5">
        <v>-40</v>
      </c>
      <c r="M7" s="5">
        <f t="shared" si="6"/>
        <v>800</v>
      </c>
      <c r="N7" s="7">
        <f t="shared" si="7"/>
        <v>9.8467899331444642</v>
      </c>
    </row>
    <row r="8" spans="1:21" x14ac:dyDescent="0.45">
      <c r="A8" s="5">
        <f t="shared" si="8"/>
        <v>4</v>
      </c>
      <c r="B8" s="5">
        <v>20</v>
      </c>
      <c r="C8" s="18">
        <v>19.648192644817748</v>
      </c>
      <c r="D8" s="5">
        <f t="shared" si="0"/>
        <v>20</v>
      </c>
      <c r="E8" s="5">
        <f t="shared" si="3"/>
        <v>400</v>
      </c>
      <c r="F8" s="5">
        <f t="shared" si="1"/>
        <v>-40</v>
      </c>
      <c r="G8" s="5">
        <f t="shared" si="4"/>
        <v>1600</v>
      </c>
      <c r="H8" s="5">
        <f t="shared" si="5"/>
        <v>800</v>
      </c>
      <c r="I8" s="18">
        <f t="shared" si="2"/>
        <v>19.648192644817748</v>
      </c>
      <c r="J8" s="4"/>
      <c r="K8" s="5">
        <f t="shared" si="9"/>
        <v>4</v>
      </c>
      <c r="L8" s="5">
        <v>-40</v>
      </c>
      <c r="M8" s="5">
        <f t="shared" si="6"/>
        <v>800</v>
      </c>
      <c r="N8" s="7">
        <f t="shared" si="7"/>
        <v>19.648192644817748</v>
      </c>
    </row>
    <row r="9" spans="1:21" x14ac:dyDescent="0.45">
      <c r="A9" s="5">
        <f t="shared" si="8"/>
        <v>5</v>
      </c>
      <c r="B9" s="5">
        <v>20</v>
      </c>
      <c r="C9" s="18">
        <v>5.6543661028263204</v>
      </c>
      <c r="D9" s="5">
        <f t="shared" si="0"/>
        <v>20</v>
      </c>
      <c r="E9" s="5">
        <f t="shared" si="3"/>
        <v>400</v>
      </c>
      <c r="F9" s="5">
        <f t="shared" si="1"/>
        <v>-40</v>
      </c>
      <c r="G9" s="5">
        <f t="shared" si="4"/>
        <v>1600</v>
      </c>
      <c r="H9" s="5">
        <f t="shared" si="5"/>
        <v>800</v>
      </c>
      <c r="I9" s="18">
        <f t="shared" si="2"/>
        <v>5.6543661028263204</v>
      </c>
      <c r="J9" s="4"/>
      <c r="K9" s="5">
        <f t="shared" si="9"/>
        <v>5</v>
      </c>
      <c r="L9" s="5">
        <v>-40</v>
      </c>
      <c r="M9" s="5">
        <f t="shared" si="6"/>
        <v>800</v>
      </c>
      <c r="N9" s="7">
        <f t="shared" si="7"/>
        <v>5.6543661028263204</v>
      </c>
    </row>
    <row r="10" spans="1:21" x14ac:dyDescent="0.45">
      <c r="A10" s="5">
        <f t="shared" si="8"/>
        <v>6</v>
      </c>
      <c r="B10" s="5">
        <v>40</v>
      </c>
      <c r="C10" s="18">
        <v>65.569725327499327</v>
      </c>
      <c r="D10" s="5">
        <f t="shared" si="0"/>
        <v>40</v>
      </c>
      <c r="E10" s="5">
        <f t="shared" si="3"/>
        <v>1600</v>
      </c>
      <c r="F10" s="5">
        <f t="shared" si="1"/>
        <v>-20</v>
      </c>
      <c r="G10" s="5">
        <f t="shared" si="4"/>
        <v>400</v>
      </c>
      <c r="H10" s="5">
        <f t="shared" si="5"/>
        <v>-400</v>
      </c>
      <c r="I10" s="18">
        <f t="shared" si="2"/>
        <v>65.569725327499327</v>
      </c>
      <c r="J10" s="4"/>
      <c r="K10" s="5">
        <f t="shared" si="9"/>
        <v>6</v>
      </c>
      <c r="L10" s="5">
        <v>-20</v>
      </c>
      <c r="M10" s="5">
        <f t="shared" si="6"/>
        <v>-400</v>
      </c>
      <c r="N10" s="7">
        <f t="shared" si="7"/>
        <v>65.569725327499327</v>
      </c>
      <c r="P10" s="17"/>
      <c r="Q10" s="17"/>
      <c r="R10" s="17"/>
      <c r="S10" s="17"/>
      <c r="T10" s="17"/>
      <c r="U10" s="17"/>
    </row>
    <row r="11" spans="1:21" x14ac:dyDescent="0.45">
      <c r="A11" s="5">
        <f t="shared" si="8"/>
        <v>7</v>
      </c>
      <c r="B11" s="5">
        <v>40</v>
      </c>
      <c r="C11" s="18">
        <v>60.156668657931732</v>
      </c>
      <c r="D11" s="5">
        <f t="shared" si="0"/>
        <v>40</v>
      </c>
      <c r="E11" s="5">
        <f t="shared" si="3"/>
        <v>1600</v>
      </c>
      <c r="F11" s="5">
        <f t="shared" si="1"/>
        <v>-20</v>
      </c>
      <c r="G11" s="5">
        <f t="shared" si="4"/>
        <v>400</v>
      </c>
      <c r="H11" s="5">
        <f t="shared" si="5"/>
        <v>-400</v>
      </c>
      <c r="I11" s="18">
        <f t="shared" si="2"/>
        <v>60.156668657931732</v>
      </c>
      <c r="J11" s="4"/>
      <c r="K11" s="5">
        <f t="shared" si="9"/>
        <v>7</v>
      </c>
      <c r="L11" s="5">
        <v>-20</v>
      </c>
      <c r="M11" s="5">
        <f t="shared" si="6"/>
        <v>-400</v>
      </c>
      <c r="N11" s="7">
        <f t="shared" si="7"/>
        <v>60.156668657931732</v>
      </c>
      <c r="P11" s="17"/>
      <c r="Q11" s="17"/>
      <c r="R11" s="17"/>
      <c r="S11" s="17"/>
      <c r="T11" s="17"/>
      <c r="U11" s="17"/>
    </row>
    <row r="12" spans="1:21" x14ac:dyDescent="0.45">
      <c r="A12" s="5">
        <f t="shared" si="8"/>
        <v>8</v>
      </c>
      <c r="B12" s="5">
        <v>40</v>
      </c>
      <c r="C12" s="18">
        <v>68.024207100883359</v>
      </c>
      <c r="D12" s="5">
        <f t="shared" si="0"/>
        <v>40</v>
      </c>
      <c r="E12" s="5">
        <f t="shared" si="3"/>
        <v>1600</v>
      </c>
      <c r="F12" s="5">
        <f t="shared" si="1"/>
        <v>-20</v>
      </c>
      <c r="G12" s="5">
        <f t="shared" si="4"/>
        <v>400</v>
      </c>
      <c r="H12" s="5">
        <f t="shared" si="5"/>
        <v>-400</v>
      </c>
      <c r="I12" s="18">
        <f t="shared" si="2"/>
        <v>68.024207100883359</v>
      </c>
      <c r="J12" s="4"/>
      <c r="K12" s="5">
        <f t="shared" si="9"/>
        <v>8</v>
      </c>
      <c r="L12" s="5">
        <v>-20</v>
      </c>
      <c r="M12" s="5">
        <f t="shared" si="6"/>
        <v>-400</v>
      </c>
      <c r="N12" s="7">
        <f t="shared" si="7"/>
        <v>68.024207100883359</v>
      </c>
      <c r="P12" s="17"/>
      <c r="Q12" s="17"/>
      <c r="R12" s="17"/>
      <c r="S12" s="17"/>
      <c r="T12" s="17"/>
      <c r="U12" s="17"/>
    </row>
    <row r="13" spans="1:21" x14ac:dyDescent="0.45">
      <c r="A13" s="5">
        <f t="shared" si="8"/>
        <v>9</v>
      </c>
      <c r="B13" s="5">
        <v>40</v>
      </c>
      <c r="C13" s="18">
        <v>62.732158701386652</v>
      </c>
      <c r="D13" s="5">
        <f t="shared" si="0"/>
        <v>40</v>
      </c>
      <c r="E13" s="5">
        <f t="shared" si="3"/>
        <v>1600</v>
      </c>
      <c r="F13" s="5">
        <f t="shared" si="1"/>
        <v>-20</v>
      </c>
      <c r="G13" s="5">
        <f t="shared" si="4"/>
        <v>400</v>
      </c>
      <c r="H13" s="5">
        <f t="shared" si="5"/>
        <v>-400</v>
      </c>
      <c r="I13" s="18">
        <f t="shared" si="2"/>
        <v>62.732158701386652</v>
      </c>
      <c r="J13" s="4"/>
      <c r="K13" s="5">
        <f t="shared" si="9"/>
        <v>9</v>
      </c>
      <c r="L13" s="5">
        <v>-20</v>
      </c>
      <c r="M13" s="5">
        <f t="shared" si="6"/>
        <v>-400</v>
      </c>
      <c r="N13" s="7">
        <f t="shared" si="7"/>
        <v>62.732158701386652</v>
      </c>
      <c r="P13" s="17"/>
      <c r="Q13" s="17"/>
      <c r="R13" s="17"/>
      <c r="S13" s="17"/>
      <c r="T13" s="17"/>
      <c r="U13" s="17"/>
    </row>
    <row r="14" spans="1:21" x14ac:dyDescent="0.45">
      <c r="A14" s="5">
        <f t="shared" si="8"/>
        <v>10</v>
      </c>
      <c r="B14" s="5">
        <v>40</v>
      </c>
      <c r="C14" s="18">
        <v>70.880873115733266</v>
      </c>
      <c r="D14" s="5">
        <f t="shared" si="0"/>
        <v>40</v>
      </c>
      <c r="E14" s="5">
        <f t="shared" si="3"/>
        <v>1600</v>
      </c>
      <c r="F14" s="5">
        <f t="shared" si="1"/>
        <v>-20</v>
      </c>
      <c r="G14" s="5">
        <f t="shared" si="4"/>
        <v>400</v>
      </c>
      <c r="H14" s="5">
        <f t="shared" si="5"/>
        <v>-400</v>
      </c>
      <c r="I14" s="18">
        <f t="shared" si="2"/>
        <v>70.880873115733266</v>
      </c>
      <c r="J14" s="4"/>
      <c r="K14" s="5">
        <f t="shared" si="9"/>
        <v>10</v>
      </c>
      <c r="L14" s="5">
        <v>-20</v>
      </c>
      <c r="M14" s="5">
        <f t="shared" si="6"/>
        <v>-400</v>
      </c>
      <c r="N14" s="7">
        <f t="shared" si="7"/>
        <v>70.880873115733266</v>
      </c>
      <c r="P14" s="17"/>
      <c r="Q14" s="17"/>
      <c r="R14" s="17"/>
      <c r="S14" s="17"/>
      <c r="T14" s="17"/>
      <c r="U14" s="17"/>
    </row>
    <row r="15" spans="1:21" x14ac:dyDescent="0.45">
      <c r="A15" s="5">
        <f t="shared" si="8"/>
        <v>11</v>
      </c>
      <c r="B15" s="5">
        <v>60</v>
      </c>
      <c r="C15" s="18">
        <v>101.97208485892043</v>
      </c>
      <c r="D15" s="5">
        <f t="shared" si="0"/>
        <v>60</v>
      </c>
      <c r="E15" s="5">
        <f t="shared" si="3"/>
        <v>3600</v>
      </c>
      <c r="F15" s="5">
        <f t="shared" si="1"/>
        <v>0</v>
      </c>
      <c r="G15" s="5">
        <f t="shared" si="4"/>
        <v>0</v>
      </c>
      <c r="H15" s="5">
        <f t="shared" si="5"/>
        <v>-800</v>
      </c>
      <c r="I15" s="18">
        <f t="shared" si="2"/>
        <v>101.97208485892043</v>
      </c>
      <c r="J15" s="4"/>
      <c r="K15" s="5">
        <f t="shared" si="9"/>
        <v>11</v>
      </c>
      <c r="L15" s="5">
        <v>0</v>
      </c>
      <c r="M15" s="5">
        <f t="shared" si="6"/>
        <v>-800</v>
      </c>
      <c r="N15" s="7">
        <f t="shared" si="7"/>
        <v>101.97208485892043</v>
      </c>
      <c r="P15" s="17"/>
      <c r="Q15" s="17"/>
      <c r="R15" s="17"/>
      <c r="S15" s="17"/>
      <c r="T15" s="17"/>
      <c r="U15" s="17"/>
    </row>
    <row r="16" spans="1:21" x14ac:dyDescent="0.45">
      <c r="A16" s="5">
        <f t="shared" si="8"/>
        <v>12</v>
      </c>
      <c r="B16" s="5">
        <v>60</v>
      </c>
      <c r="C16" s="18">
        <v>97.854131591651822</v>
      </c>
      <c r="D16" s="5">
        <f t="shared" si="0"/>
        <v>60</v>
      </c>
      <c r="E16" s="5">
        <f t="shared" si="3"/>
        <v>3600</v>
      </c>
      <c r="F16" s="5">
        <f t="shared" si="1"/>
        <v>0</v>
      </c>
      <c r="G16" s="5">
        <f t="shared" si="4"/>
        <v>0</v>
      </c>
      <c r="H16" s="5">
        <f t="shared" si="5"/>
        <v>-800</v>
      </c>
      <c r="I16" s="18">
        <f t="shared" si="2"/>
        <v>97.854131591651822</v>
      </c>
      <c r="J16" s="4"/>
      <c r="K16" s="5">
        <f t="shared" si="9"/>
        <v>12</v>
      </c>
      <c r="L16" s="5">
        <v>0</v>
      </c>
      <c r="M16" s="5">
        <f t="shared" si="6"/>
        <v>-800</v>
      </c>
      <c r="N16" s="7">
        <f t="shared" si="7"/>
        <v>97.854131591651822</v>
      </c>
      <c r="P16" s="17"/>
      <c r="Q16" s="17"/>
      <c r="R16" s="17"/>
      <c r="S16" s="17"/>
      <c r="T16" s="17"/>
      <c r="U16" s="17"/>
    </row>
    <row r="17" spans="1:21" x14ac:dyDescent="0.45">
      <c r="A17" s="5">
        <f t="shared" si="8"/>
        <v>13</v>
      </c>
      <c r="B17" s="5">
        <v>60</v>
      </c>
      <c r="C17" s="18">
        <v>86.196512721420731</v>
      </c>
      <c r="D17" s="5">
        <f t="shared" si="0"/>
        <v>60</v>
      </c>
      <c r="E17" s="5">
        <f t="shared" si="3"/>
        <v>3600</v>
      </c>
      <c r="F17" s="5">
        <f t="shared" si="1"/>
        <v>0</v>
      </c>
      <c r="G17" s="5">
        <f t="shared" si="4"/>
        <v>0</v>
      </c>
      <c r="H17" s="5">
        <f t="shared" si="5"/>
        <v>-800</v>
      </c>
      <c r="I17" s="18">
        <f t="shared" si="2"/>
        <v>86.196512721420731</v>
      </c>
      <c r="J17" s="4"/>
      <c r="K17" s="5">
        <f t="shared" si="9"/>
        <v>13</v>
      </c>
      <c r="L17" s="5">
        <v>0</v>
      </c>
      <c r="M17" s="5">
        <f t="shared" si="6"/>
        <v>-800</v>
      </c>
      <c r="N17" s="7">
        <f t="shared" si="7"/>
        <v>86.196512721420731</v>
      </c>
      <c r="P17" s="17"/>
      <c r="Q17" s="17"/>
      <c r="R17" s="17"/>
      <c r="S17" s="17"/>
      <c r="T17" s="17"/>
      <c r="U17" s="17"/>
    </row>
    <row r="18" spans="1:21" x14ac:dyDescent="0.45">
      <c r="A18" s="5">
        <f t="shared" si="8"/>
        <v>14</v>
      </c>
      <c r="B18" s="5">
        <v>60</v>
      </c>
      <c r="C18" s="18">
        <v>96.839175294866436</v>
      </c>
      <c r="D18" s="5">
        <f t="shared" si="0"/>
        <v>60</v>
      </c>
      <c r="E18" s="5">
        <f t="shared" si="3"/>
        <v>3600</v>
      </c>
      <c r="F18" s="5">
        <f t="shared" si="1"/>
        <v>0</v>
      </c>
      <c r="G18" s="5">
        <f t="shared" si="4"/>
        <v>0</v>
      </c>
      <c r="H18" s="5">
        <f t="shared" si="5"/>
        <v>-800</v>
      </c>
      <c r="I18" s="18">
        <f t="shared" si="2"/>
        <v>96.839175294866436</v>
      </c>
      <c r="J18" s="4"/>
      <c r="K18" s="5">
        <f t="shared" si="9"/>
        <v>14</v>
      </c>
      <c r="L18" s="5">
        <v>0</v>
      </c>
      <c r="M18" s="5">
        <f t="shared" si="6"/>
        <v>-800</v>
      </c>
      <c r="N18" s="7">
        <f t="shared" si="7"/>
        <v>96.839175294866436</v>
      </c>
      <c r="P18" s="17"/>
      <c r="Q18" s="17"/>
      <c r="R18" s="17"/>
      <c r="S18" s="17"/>
      <c r="T18" s="17"/>
      <c r="U18" s="17"/>
    </row>
    <row r="19" spans="1:21" x14ac:dyDescent="0.45">
      <c r="A19" s="5">
        <f t="shared" si="8"/>
        <v>15</v>
      </c>
      <c r="B19" s="5">
        <v>60</v>
      </c>
      <c r="C19" s="18">
        <v>90.075467834089068</v>
      </c>
      <c r="D19" s="5">
        <f t="shared" si="0"/>
        <v>60</v>
      </c>
      <c r="E19" s="5">
        <f t="shared" si="3"/>
        <v>3600</v>
      </c>
      <c r="F19" s="5">
        <f t="shared" si="1"/>
        <v>0</v>
      </c>
      <c r="G19" s="5">
        <f t="shared" si="4"/>
        <v>0</v>
      </c>
      <c r="H19" s="5">
        <f t="shared" si="5"/>
        <v>-800</v>
      </c>
      <c r="I19" s="18">
        <f t="shared" si="2"/>
        <v>90.075467834089068</v>
      </c>
      <c r="J19" s="4"/>
      <c r="K19" s="5">
        <f t="shared" si="9"/>
        <v>15</v>
      </c>
      <c r="L19" s="5">
        <v>0</v>
      </c>
      <c r="M19" s="5">
        <f t="shared" si="6"/>
        <v>-800</v>
      </c>
      <c r="N19" s="7">
        <f t="shared" si="7"/>
        <v>90.075467834089068</v>
      </c>
      <c r="P19" s="17"/>
      <c r="Q19" s="17"/>
      <c r="R19" s="17"/>
      <c r="S19" s="17"/>
      <c r="T19" s="17"/>
      <c r="U19" s="17"/>
    </row>
    <row r="20" spans="1:21" x14ac:dyDescent="0.45">
      <c r="A20" s="5">
        <f t="shared" si="8"/>
        <v>16</v>
      </c>
      <c r="B20" s="5">
        <v>80</v>
      </c>
      <c r="C20" s="18">
        <v>108.21003141027177</v>
      </c>
      <c r="D20" s="5">
        <f t="shared" si="0"/>
        <v>80</v>
      </c>
      <c r="E20" s="5">
        <f t="shared" si="3"/>
        <v>6400</v>
      </c>
      <c r="F20" s="5">
        <f t="shared" si="1"/>
        <v>20</v>
      </c>
      <c r="G20" s="5">
        <f t="shared" si="4"/>
        <v>400</v>
      </c>
      <c r="H20" s="5">
        <f t="shared" si="5"/>
        <v>-400</v>
      </c>
      <c r="I20" s="18">
        <f t="shared" si="2"/>
        <v>108.21003141027177</v>
      </c>
      <c r="J20" s="4"/>
      <c r="K20" s="5">
        <f t="shared" si="9"/>
        <v>16</v>
      </c>
      <c r="L20" s="5">
        <v>20</v>
      </c>
      <c r="M20" s="5">
        <f t="shared" si="6"/>
        <v>-400</v>
      </c>
      <c r="N20" s="7">
        <f t="shared" si="7"/>
        <v>108.21003141027177</v>
      </c>
      <c r="P20" s="17"/>
      <c r="Q20" s="17"/>
      <c r="R20" s="17"/>
      <c r="S20" s="17"/>
      <c r="T20" s="17"/>
      <c r="U20" s="17"/>
    </row>
    <row r="21" spans="1:21" x14ac:dyDescent="0.45">
      <c r="A21" s="5">
        <f t="shared" si="8"/>
        <v>17</v>
      </c>
      <c r="B21" s="5">
        <v>80</v>
      </c>
      <c r="C21" s="18">
        <v>101.40857991937082</v>
      </c>
      <c r="D21" s="5">
        <f t="shared" si="0"/>
        <v>80</v>
      </c>
      <c r="E21" s="5">
        <f t="shared" si="3"/>
        <v>6400</v>
      </c>
      <c r="F21" s="5">
        <f t="shared" si="1"/>
        <v>20</v>
      </c>
      <c r="G21" s="5">
        <f t="shared" si="4"/>
        <v>400</v>
      </c>
      <c r="H21" s="5">
        <f t="shared" si="5"/>
        <v>-400</v>
      </c>
      <c r="I21" s="18">
        <f t="shared" si="2"/>
        <v>101.40857991937082</v>
      </c>
      <c r="J21" s="4"/>
      <c r="K21" s="5">
        <f t="shared" si="9"/>
        <v>17</v>
      </c>
      <c r="L21" s="5">
        <v>20</v>
      </c>
      <c r="M21" s="5">
        <f t="shared" si="6"/>
        <v>-400</v>
      </c>
      <c r="N21" s="7">
        <f t="shared" si="7"/>
        <v>101.40857991937082</v>
      </c>
      <c r="P21" s="17"/>
      <c r="Q21" s="17"/>
      <c r="R21" s="17"/>
      <c r="S21" s="17"/>
      <c r="T21" s="17"/>
      <c r="U21" s="17"/>
    </row>
    <row r="22" spans="1:21" x14ac:dyDescent="0.45">
      <c r="A22" s="5">
        <f t="shared" si="8"/>
        <v>18</v>
      </c>
      <c r="B22" s="5">
        <v>80</v>
      </c>
      <c r="C22" s="18">
        <v>104.60660203316365</v>
      </c>
      <c r="D22" s="5">
        <f t="shared" si="0"/>
        <v>80</v>
      </c>
      <c r="E22" s="5">
        <f t="shared" si="3"/>
        <v>6400</v>
      </c>
      <c r="F22" s="5">
        <f t="shared" si="1"/>
        <v>20</v>
      </c>
      <c r="G22" s="5">
        <f t="shared" si="4"/>
        <v>400</v>
      </c>
      <c r="H22" s="5">
        <f t="shared" si="5"/>
        <v>-400</v>
      </c>
      <c r="I22" s="18">
        <f t="shared" si="2"/>
        <v>104.60660203316365</v>
      </c>
      <c r="J22" s="4"/>
      <c r="K22" s="5">
        <f t="shared" si="9"/>
        <v>18</v>
      </c>
      <c r="L22" s="5">
        <v>20</v>
      </c>
      <c r="M22" s="5">
        <f t="shared" si="6"/>
        <v>-400</v>
      </c>
      <c r="N22" s="7">
        <f t="shared" si="7"/>
        <v>104.60660203316365</v>
      </c>
    </row>
    <row r="23" spans="1:21" x14ac:dyDescent="0.45">
      <c r="A23" s="5">
        <f t="shared" si="8"/>
        <v>19</v>
      </c>
      <c r="B23" s="5">
        <v>80</v>
      </c>
      <c r="C23" s="18">
        <v>103.69694816981792</v>
      </c>
      <c r="D23" s="5">
        <f t="shared" si="0"/>
        <v>80</v>
      </c>
      <c r="E23" s="5">
        <f t="shared" si="3"/>
        <v>6400</v>
      </c>
      <c r="F23" s="5">
        <f t="shared" si="1"/>
        <v>20</v>
      </c>
      <c r="G23" s="5">
        <f t="shared" si="4"/>
        <v>400</v>
      </c>
      <c r="H23" s="5">
        <f t="shared" si="5"/>
        <v>-400</v>
      </c>
      <c r="I23" s="18">
        <f t="shared" si="2"/>
        <v>103.69694816981792</v>
      </c>
      <c r="J23" s="4"/>
      <c r="K23" s="5">
        <f t="shared" si="9"/>
        <v>19</v>
      </c>
      <c r="L23" s="5">
        <v>20</v>
      </c>
      <c r="M23" s="5">
        <f t="shared" si="6"/>
        <v>-400</v>
      </c>
      <c r="N23" s="7">
        <f t="shared" si="7"/>
        <v>103.69694816981792</v>
      </c>
    </row>
    <row r="24" spans="1:21" x14ac:dyDescent="0.45">
      <c r="A24" s="5">
        <f t="shared" si="8"/>
        <v>20</v>
      </c>
      <c r="B24" s="5">
        <v>80</v>
      </c>
      <c r="C24" s="18">
        <v>95.648221329247463</v>
      </c>
      <c r="D24" s="5">
        <f t="shared" si="0"/>
        <v>80</v>
      </c>
      <c r="E24" s="5">
        <f t="shared" si="3"/>
        <v>6400</v>
      </c>
      <c r="F24" s="5">
        <f t="shared" si="1"/>
        <v>20</v>
      </c>
      <c r="G24" s="5">
        <f t="shared" si="4"/>
        <v>400</v>
      </c>
      <c r="H24" s="5">
        <f t="shared" si="5"/>
        <v>-400</v>
      </c>
      <c r="I24" s="18">
        <f t="shared" si="2"/>
        <v>95.648221329247463</v>
      </c>
      <c r="J24" s="4"/>
      <c r="K24" s="5">
        <f t="shared" si="9"/>
        <v>20</v>
      </c>
      <c r="L24" s="5">
        <v>20</v>
      </c>
      <c r="M24" s="5">
        <f t="shared" si="6"/>
        <v>-400</v>
      </c>
      <c r="N24" s="7">
        <f t="shared" si="7"/>
        <v>95.648221329247463</v>
      </c>
    </row>
    <row r="25" spans="1:21" x14ac:dyDescent="0.45">
      <c r="A25" s="5">
        <f t="shared" si="8"/>
        <v>21</v>
      </c>
      <c r="B25" s="5">
        <v>100</v>
      </c>
      <c r="C25" s="18">
        <v>83.206711885970435</v>
      </c>
      <c r="D25" s="5">
        <f t="shared" si="0"/>
        <v>100</v>
      </c>
      <c r="E25" s="5">
        <f t="shared" si="3"/>
        <v>10000</v>
      </c>
      <c r="F25" s="5">
        <f t="shared" si="1"/>
        <v>40</v>
      </c>
      <c r="G25" s="5">
        <f t="shared" si="4"/>
        <v>1600</v>
      </c>
      <c r="H25" s="5">
        <f t="shared" si="5"/>
        <v>800</v>
      </c>
      <c r="I25" s="18">
        <f t="shared" si="2"/>
        <v>83.206711885970435</v>
      </c>
      <c r="J25" s="4"/>
      <c r="K25" s="5">
        <f t="shared" si="9"/>
        <v>21</v>
      </c>
      <c r="L25" s="5">
        <v>40</v>
      </c>
      <c r="M25" s="5">
        <f t="shared" si="6"/>
        <v>800</v>
      </c>
      <c r="N25" s="7">
        <f t="shared" si="7"/>
        <v>83.206711885970435</v>
      </c>
    </row>
    <row r="26" spans="1:21" x14ac:dyDescent="0.45">
      <c r="A26" s="5">
        <f t="shared" si="8"/>
        <v>22</v>
      </c>
      <c r="B26" s="5">
        <v>100</v>
      </c>
      <c r="C26" s="18">
        <v>81.521730842388934</v>
      </c>
      <c r="D26" s="5">
        <f t="shared" si="0"/>
        <v>100</v>
      </c>
      <c r="E26" s="5">
        <f t="shared" si="3"/>
        <v>10000</v>
      </c>
      <c r="F26" s="5">
        <f t="shared" si="1"/>
        <v>40</v>
      </c>
      <c r="G26" s="5">
        <f t="shared" si="4"/>
        <v>1600</v>
      </c>
      <c r="H26" s="5">
        <f t="shared" si="5"/>
        <v>800</v>
      </c>
      <c r="I26" s="18">
        <f t="shared" si="2"/>
        <v>81.521730842388934</v>
      </c>
      <c r="J26" s="4"/>
      <c r="K26" s="5">
        <f t="shared" si="9"/>
        <v>22</v>
      </c>
      <c r="L26" s="5">
        <v>40</v>
      </c>
      <c r="M26" s="5">
        <f t="shared" si="6"/>
        <v>800</v>
      </c>
      <c r="N26" s="7">
        <f t="shared" si="7"/>
        <v>81.521730842388934</v>
      </c>
    </row>
    <row r="27" spans="1:21" x14ac:dyDescent="0.45">
      <c r="A27" s="5">
        <f t="shared" si="8"/>
        <v>23</v>
      </c>
      <c r="B27" s="5">
        <v>100</v>
      </c>
      <c r="C27" s="18">
        <v>87.941853942204034</v>
      </c>
      <c r="D27" s="5">
        <f t="shared" si="0"/>
        <v>100</v>
      </c>
      <c r="E27" s="5">
        <f t="shared" si="3"/>
        <v>10000</v>
      </c>
      <c r="F27" s="5">
        <f t="shared" si="1"/>
        <v>40</v>
      </c>
      <c r="G27" s="5">
        <f t="shared" si="4"/>
        <v>1600</v>
      </c>
      <c r="H27" s="5">
        <f t="shared" si="5"/>
        <v>800</v>
      </c>
      <c r="I27" s="18">
        <f t="shared" si="2"/>
        <v>87.941853942204034</v>
      </c>
      <c r="J27" s="4"/>
      <c r="K27" s="5">
        <f t="shared" si="9"/>
        <v>23</v>
      </c>
      <c r="L27" s="5">
        <v>40</v>
      </c>
      <c r="M27" s="5">
        <f t="shared" si="6"/>
        <v>800</v>
      </c>
      <c r="N27" s="7">
        <f t="shared" si="7"/>
        <v>87.941853942204034</v>
      </c>
    </row>
    <row r="28" spans="1:21" x14ac:dyDescent="0.45">
      <c r="A28" s="5">
        <f t="shared" si="8"/>
        <v>24</v>
      </c>
      <c r="B28" s="5">
        <v>100</v>
      </c>
      <c r="C28" s="18">
        <v>79.532950146705844</v>
      </c>
      <c r="D28" s="5">
        <f t="shared" si="0"/>
        <v>100</v>
      </c>
      <c r="E28" s="5">
        <f t="shared" si="3"/>
        <v>10000</v>
      </c>
      <c r="F28" s="5">
        <f t="shared" si="1"/>
        <v>40</v>
      </c>
      <c r="G28" s="5">
        <f t="shared" si="4"/>
        <v>1600</v>
      </c>
      <c r="H28" s="5">
        <f t="shared" si="5"/>
        <v>800</v>
      </c>
      <c r="I28" s="18">
        <f t="shared" si="2"/>
        <v>79.532950146705844</v>
      </c>
      <c r="J28" s="4"/>
      <c r="K28" s="5">
        <f t="shared" si="9"/>
        <v>24</v>
      </c>
      <c r="L28" s="5">
        <v>40</v>
      </c>
      <c r="M28" s="5">
        <f t="shared" si="6"/>
        <v>800</v>
      </c>
      <c r="N28" s="7">
        <f t="shared" si="7"/>
        <v>79.532950146705844</v>
      </c>
    </row>
    <row r="29" spans="1:21" x14ac:dyDescent="0.45">
      <c r="A29" s="5">
        <f t="shared" si="8"/>
        <v>25</v>
      </c>
      <c r="B29" s="5">
        <v>100</v>
      </c>
      <c r="C29" s="18">
        <v>77.79875975541654</v>
      </c>
      <c r="D29" s="5">
        <f t="shared" si="0"/>
        <v>100</v>
      </c>
      <c r="E29" s="5">
        <f t="shared" si="3"/>
        <v>10000</v>
      </c>
      <c r="F29" s="5">
        <f t="shared" si="1"/>
        <v>40</v>
      </c>
      <c r="G29" s="5">
        <f t="shared" si="4"/>
        <v>1600</v>
      </c>
      <c r="H29" s="5">
        <f t="shared" si="5"/>
        <v>800</v>
      </c>
      <c r="I29" s="18">
        <f t="shared" si="2"/>
        <v>77.79875975541654</v>
      </c>
      <c r="J29" s="4"/>
      <c r="K29" s="5">
        <f t="shared" si="9"/>
        <v>25</v>
      </c>
      <c r="L29" s="5">
        <v>40</v>
      </c>
      <c r="M29" s="5">
        <f t="shared" si="6"/>
        <v>800</v>
      </c>
      <c r="N29" s="7">
        <f t="shared" si="7"/>
        <v>77.79875975541654</v>
      </c>
    </row>
    <row r="30" spans="1:21" x14ac:dyDescent="0.45">
      <c r="A30" s="4"/>
      <c r="B30" s="4"/>
      <c r="C30" s="4"/>
      <c r="D30" s="4"/>
      <c r="E30" s="4"/>
      <c r="F30" s="4"/>
      <c r="G30" s="4"/>
      <c r="H30" s="4"/>
      <c r="I30" s="8"/>
      <c r="J30" s="8"/>
      <c r="K30" s="8"/>
      <c r="L30" s="4"/>
      <c r="M30" s="4"/>
      <c r="N30" s="4"/>
    </row>
    <row r="31" spans="1:21" x14ac:dyDescent="0.45">
      <c r="A31" s="4"/>
      <c r="B31" s="4">
        <f t="shared" ref="B31:I31" si="10">AVERAGE(B5:B29)</f>
        <v>60</v>
      </c>
      <c r="C31" s="4">
        <f t="shared" si="10"/>
        <v>70.833073954709107</v>
      </c>
      <c r="D31" s="4">
        <f t="shared" si="10"/>
        <v>60</v>
      </c>
      <c r="E31" s="4">
        <f t="shared" si="10"/>
        <v>4400</v>
      </c>
      <c r="F31" s="4">
        <f t="shared" si="10"/>
        <v>0</v>
      </c>
      <c r="G31" s="4">
        <f t="shared" si="10"/>
        <v>800</v>
      </c>
      <c r="H31" s="4">
        <f t="shared" si="10"/>
        <v>0</v>
      </c>
      <c r="I31" s="4">
        <f t="shared" si="10"/>
        <v>70.833073954709107</v>
      </c>
      <c r="J31" s="8"/>
      <c r="K31" s="8"/>
      <c r="L31" s="4"/>
      <c r="M31" s="4"/>
      <c r="N31" s="4"/>
    </row>
    <row r="32" spans="1:21" x14ac:dyDescent="0.45">
      <c r="A32" s="4"/>
      <c r="B32" s="4"/>
      <c r="C32" s="4"/>
      <c r="D32" s="4"/>
      <c r="E32" s="4"/>
      <c r="F32" s="4"/>
      <c r="G32" s="4"/>
      <c r="H32" s="4"/>
      <c r="I32" s="8"/>
      <c r="J32" s="8"/>
      <c r="K32" s="8"/>
      <c r="L32" s="4"/>
      <c r="M32" s="4"/>
      <c r="N32" s="4"/>
    </row>
    <row r="33" spans="1:14" x14ac:dyDescent="0.45">
      <c r="A33" s="4"/>
      <c r="B33" s="4"/>
      <c r="C33" s="4"/>
      <c r="D33" s="4"/>
      <c r="E33" s="4"/>
      <c r="F33" s="4"/>
      <c r="G33" s="4"/>
      <c r="H33" s="4"/>
      <c r="I33" s="8"/>
      <c r="J33" s="8"/>
      <c r="K33" s="8"/>
      <c r="L33" s="4"/>
      <c r="M33" s="4"/>
      <c r="N33" s="4"/>
    </row>
    <row r="34" spans="1:14" x14ac:dyDescent="0.45">
      <c r="A34" s="4"/>
      <c r="B34" s="4"/>
      <c r="C34" s="6"/>
      <c r="D34" s="6" t="s">
        <v>2</v>
      </c>
      <c r="E34" s="4"/>
      <c r="F34" s="4"/>
      <c r="G34" s="4"/>
      <c r="H34" s="4"/>
      <c r="I34" s="8"/>
      <c r="J34" s="8"/>
      <c r="K34" s="5" t="s">
        <v>4</v>
      </c>
      <c r="L34" s="6"/>
      <c r="M34" s="6"/>
      <c r="N34" s="6" t="s">
        <v>2</v>
      </c>
    </row>
    <row r="35" spans="1:14" x14ac:dyDescent="0.45">
      <c r="A35" s="4"/>
      <c r="B35" s="4"/>
      <c r="C35" s="5">
        <v>-40</v>
      </c>
      <c r="D35" s="7">
        <v>10.351991502611781</v>
      </c>
      <c r="E35" s="4"/>
      <c r="F35" s="4"/>
      <c r="G35" s="4"/>
      <c r="H35" s="4"/>
      <c r="I35" s="8"/>
      <c r="J35" s="8"/>
      <c r="K35" s="5">
        <v>1</v>
      </c>
      <c r="L35" s="5">
        <v>-40</v>
      </c>
      <c r="M35" s="5">
        <v>800</v>
      </c>
      <c r="N35" s="7">
        <v>10.351991502611781</v>
      </c>
    </row>
    <row r="36" spans="1:14" x14ac:dyDescent="0.45">
      <c r="A36" s="4"/>
      <c r="B36" s="4"/>
      <c r="C36" s="5">
        <v>-40</v>
      </c>
      <c r="D36" s="7">
        <v>1.4521140453871304</v>
      </c>
      <c r="E36" s="4"/>
      <c r="F36" s="4"/>
      <c r="G36" s="4"/>
      <c r="H36" s="4"/>
      <c r="I36" s="8"/>
      <c r="J36" s="8"/>
      <c r="K36" s="5">
        <v>2</v>
      </c>
      <c r="L36" s="5">
        <v>-40</v>
      </c>
      <c r="M36" s="5">
        <v>800</v>
      </c>
      <c r="N36" s="7">
        <v>1.4521140453871304</v>
      </c>
    </row>
    <row r="37" spans="1:14" x14ac:dyDescent="0.45">
      <c r="A37" s="4"/>
      <c r="B37" s="4"/>
      <c r="C37" s="5">
        <v>-40</v>
      </c>
      <c r="D37" s="7">
        <v>9.8467899331444642</v>
      </c>
      <c r="E37" s="4"/>
      <c r="F37" s="4"/>
      <c r="G37" s="4"/>
      <c r="H37" s="4"/>
      <c r="I37" s="8"/>
      <c r="J37" s="8"/>
      <c r="K37" s="5">
        <v>3</v>
      </c>
      <c r="L37" s="5">
        <v>-40</v>
      </c>
      <c r="M37" s="5">
        <v>800</v>
      </c>
      <c r="N37" s="7">
        <v>9.8467899331444642</v>
      </c>
    </row>
    <row r="38" spans="1:14" x14ac:dyDescent="0.45">
      <c r="A38" s="4"/>
      <c r="B38" s="4"/>
      <c r="C38" s="5">
        <v>-40</v>
      </c>
      <c r="D38" s="7">
        <v>19.648192644817748</v>
      </c>
      <c r="E38" s="4"/>
      <c r="F38" s="4"/>
      <c r="G38" s="4"/>
      <c r="H38" s="4"/>
      <c r="I38" s="8"/>
      <c r="J38" s="8"/>
      <c r="K38" s="5" t="s">
        <v>28</v>
      </c>
      <c r="L38" s="5" t="s">
        <v>29</v>
      </c>
      <c r="M38" s="5" t="s">
        <v>28</v>
      </c>
      <c r="N38" s="7" t="s">
        <v>28</v>
      </c>
    </row>
    <row r="39" spans="1:14" x14ac:dyDescent="0.45">
      <c r="A39" s="4"/>
      <c r="B39" s="4"/>
      <c r="C39" s="5">
        <v>-40</v>
      </c>
      <c r="D39" s="7">
        <v>5.6543661028263204</v>
      </c>
      <c r="E39" s="4"/>
      <c r="F39" s="4"/>
      <c r="G39" s="4"/>
      <c r="H39" s="4"/>
      <c r="I39" s="8"/>
      <c r="J39" s="8"/>
      <c r="K39" s="5">
        <v>7</v>
      </c>
      <c r="L39" s="5">
        <v>-20</v>
      </c>
      <c r="M39" s="5">
        <v>-400</v>
      </c>
      <c r="N39" s="7">
        <v>60.156668657931732</v>
      </c>
    </row>
    <row r="40" spans="1:14" x14ac:dyDescent="0.45">
      <c r="A40" s="4"/>
      <c r="B40" s="4"/>
      <c r="C40" s="5">
        <v>-20</v>
      </c>
      <c r="D40" s="7">
        <v>65.569725327499327</v>
      </c>
      <c r="E40" s="4"/>
      <c r="F40" s="4"/>
      <c r="G40" s="4"/>
      <c r="H40" s="4"/>
      <c r="I40" s="8"/>
      <c r="J40" s="8"/>
      <c r="K40" s="5" t="s">
        <v>28</v>
      </c>
      <c r="L40" s="5" t="s">
        <v>29</v>
      </c>
      <c r="M40" s="5" t="s">
        <v>28</v>
      </c>
      <c r="N40" s="7" t="s">
        <v>28</v>
      </c>
    </row>
    <row r="41" spans="1:14" x14ac:dyDescent="0.45">
      <c r="A41" s="4"/>
      <c r="B41" s="4"/>
      <c r="C41" s="5">
        <v>-20</v>
      </c>
      <c r="D41" s="7">
        <v>60.156668657931732</v>
      </c>
      <c r="E41" s="4"/>
      <c r="F41" s="4"/>
      <c r="G41" s="4"/>
      <c r="H41" s="4"/>
      <c r="I41" s="8"/>
      <c r="J41" s="8"/>
      <c r="K41" s="5">
        <v>25</v>
      </c>
      <c r="L41" s="5">
        <v>40</v>
      </c>
      <c r="M41" s="5">
        <v>800</v>
      </c>
      <c r="N41" s="7">
        <v>77.79875975541654</v>
      </c>
    </row>
    <row r="42" spans="1:14" x14ac:dyDescent="0.45">
      <c r="A42" s="4"/>
      <c r="B42" s="4"/>
      <c r="C42" s="5">
        <v>-20</v>
      </c>
      <c r="D42" s="7">
        <v>68.024207100883359</v>
      </c>
      <c r="E42" s="4"/>
      <c r="F42" s="4"/>
      <c r="G42" s="4"/>
      <c r="H42" s="4"/>
      <c r="I42" s="8"/>
      <c r="J42" s="8"/>
      <c r="K42" s="8"/>
      <c r="L42" s="4"/>
      <c r="M42" s="4"/>
      <c r="N42" s="4"/>
    </row>
    <row r="43" spans="1:14" x14ac:dyDescent="0.45">
      <c r="A43" s="4"/>
      <c r="B43" s="4"/>
      <c r="C43" s="5">
        <v>-20</v>
      </c>
      <c r="D43" s="7">
        <v>62.732158701386652</v>
      </c>
      <c r="E43" s="4"/>
      <c r="F43" s="4"/>
      <c r="G43" s="4"/>
      <c r="H43" s="4"/>
      <c r="I43" s="8"/>
      <c r="J43" s="8"/>
      <c r="K43" s="8"/>
      <c r="L43" s="4"/>
      <c r="M43" s="4"/>
      <c r="N43" s="4"/>
    </row>
    <row r="44" spans="1:14" x14ac:dyDescent="0.45">
      <c r="A44" s="4"/>
      <c r="B44" s="4"/>
      <c r="C44" s="5">
        <v>-20</v>
      </c>
      <c r="D44" s="7">
        <v>70.880873115733266</v>
      </c>
      <c r="E44" s="4"/>
      <c r="F44" s="4"/>
      <c r="G44" s="4"/>
      <c r="H44" s="4"/>
      <c r="I44" s="8"/>
      <c r="J44" s="8"/>
      <c r="K44" s="8"/>
      <c r="L44" s="4"/>
      <c r="M44" s="4"/>
      <c r="N44" s="4"/>
    </row>
    <row r="45" spans="1:14" x14ac:dyDescent="0.45">
      <c r="A45" s="4"/>
      <c r="B45" s="4"/>
      <c r="C45" s="5">
        <v>0</v>
      </c>
      <c r="D45" s="7">
        <v>101.97208485892043</v>
      </c>
      <c r="E45" s="4"/>
      <c r="F45" s="4"/>
      <c r="G45" s="4"/>
      <c r="H45" s="4"/>
      <c r="I45" s="8"/>
      <c r="J45" s="8"/>
      <c r="K45" s="8"/>
      <c r="L45" s="4"/>
      <c r="M45" s="4"/>
      <c r="N45" s="4"/>
    </row>
    <row r="46" spans="1:14" x14ac:dyDescent="0.45">
      <c r="A46" s="4"/>
      <c r="B46" s="4"/>
      <c r="C46" s="5">
        <v>0</v>
      </c>
      <c r="D46" s="7">
        <v>97.854131591651822</v>
      </c>
      <c r="E46" s="4"/>
      <c r="F46" s="4"/>
      <c r="G46" s="4"/>
      <c r="H46" s="4"/>
      <c r="I46" s="8"/>
      <c r="J46" s="8"/>
      <c r="K46" s="8"/>
      <c r="L46" s="4"/>
      <c r="M46" s="4"/>
      <c r="N46" s="4"/>
    </row>
    <row r="47" spans="1:14" x14ac:dyDescent="0.45">
      <c r="A47" s="4"/>
      <c r="B47" s="4"/>
      <c r="C47" s="5">
        <v>0</v>
      </c>
      <c r="D47" s="7">
        <v>86.196512721420731</v>
      </c>
      <c r="E47" s="4"/>
      <c r="F47" s="4"/>
      <c r="G47" s="4"/>
      <c r="H47" s="4"/>
      <c r="I47" s="8"/>
      <c r="J47" s="8"/>
      <c r="K47" s="8"/>
      <c r="L47" s="4"/>
      <c r="M47" s="4"/>
      <c r="N47" s="4"/>
    </row>
    <row r="48" spans="1:14" x14ac:dyDescent="0.45">
      <c r="A48" s="4"/>
      <c r="B48" s="4"/>
      <c r="C48" s="5">
        <v>0</v>
      </c>
      <c r="D48" s="7">
        <v>96.839175294866436</v>
      </c>
      <c r="E48" s="4"/>
      <c r="F48" s="4"/>
      <c r="G48" s="4"/>
      <c r="H48" s="4"/>
      <c r="I48" s="8"/>
      <c r="J48" s="8"/>
      <c r="K48" s="8"/>
      <c r="L48" s="4"/>
      <c r="M48" s="4"/>
      <c r="N48" s="4"/>
    </row>
    <row r="49" spans="1:14" x14ac:dyDescent="0.45">
      <c r="A49" s="4"/>
      <c r="B49" s="4"/>
      <c r="C49" s="5">
        <v>0</v>
      </c>
      <c r="D49" s="7">
        <v>90.075467834089068</v>
      </c>
      <c r="E49" s="4"/>
      <c r="F49" s="4"/>
      <c r="G49" s="4"/>
      <c r="H49" s="4"/>
      <c r="I49" s="8"/>
      <c r="J49" s="8"/>
      <c r="K49" s="8"/>
      <c r="L49" s="4"/>
      <c r="M49" s="4"/>
      <c r="N49" s="4"/>
    </row>
    <row r="50" spans="1:14" x14ac:dyDescent="0.45">
      <c r="A50" s="4"/>
      <c r="B50" s="4"/>
      <c r="C50" s="5">
        <v>20</v>
      </c>
      <c r="D50" s="7">
        <v>108.21003141027177</v>
      </c>
      <c r="E50" s="4"/>
      <c r="F50" s="4"/>
      <c r="G50" s="4"/>
      <c r="H50" s="4"/>
      <c r="I50" s="8"/>
      <c r="J50" s="8"/>
      <c r="K50" s="8"/>
      <c r="L50" s="4"/>
      <c r="M50" s="4"/>
      <c r="N50" s="4"/>
    </row>
    <row r="51" spans="1:14" x14ac:dyDescent="0.45">
      <c r="A51" s="4"/>
      <c r="B51" s="4"/>
      <c r="C51" s="5">
        <v>20</v>
      </c>
      <c r="D51" s="7">
        <v>101.40857991937082</v>
      </c>
      <c r="E51" s="4"/>
      <c r="F51" s="4"/>
      <c r="G51" s="4"/>
      <c r="H51" s="4"/>
      <c r="I51" s="8"/>
      <c r="J51" s="8"/>
      <c r="K51" s="8"/>
      <c r="L51" s="4"/>
      <c r="M51" s="4"/>
      <c r="N51" s="4"/>
    </row>
    <row r="52" spans="1:14" x14ac:dyDescent="0.45">
      <c r="A52" s="4"/>
      <c r="B52" s="4"/>
      <c r="C52" s="5">
        <v>20</v>
      </c>
      <c r="D52" s="7">
        <v>104.60660203316365</v>
      </c>
      <c r="E52" s="4"/>
      <c r="F52" s="4"/>
      <c r="G52" s="4"/>
      <c r="H52" s="4"/>
      <c r="I52" s="8"/>
      <c r="J52" s="8"/>
      <c r="K52" s="8"/>
      <c r="L52" s="4"/>
      <c r="M52" s="4"/>
      <c r="N52" s="4"/>
    </row>
    <row r="53" spans="1:14" x14ac:dyDescent="0.45">
      <c r="A53" s="4"/>
      <c r="B53" s="4"/>
      <c r="C53" s="5">
        <v>20</v>
      </c>
      <c r="D53" s="7">
        <v>103.69694816981792</v>
      </c>
      <c r="E53" s="4"/>
      <c r="F53" s="4"/>
      <c r="G53" s="4"/>
      <c r="H53" s="4"/>
      <c r="I53" s="8"/>
      <c r="J53" s="8"/>
      <c r="K53" s="8"/>
      <c r="L53" s="4"/>
      <c r="M53" s="4"/>
      <c r="N53" s="4"/>
    </row>
    <row r="54" spans="1:14" x14ac:dyDescent="0.45">
      <c r="A54" s="4"/>
      <c r="B54" s="4"/>
      <c r="C54" s="5">
        <v>20</v>
      </c>
      <c r="D54" s="7">
        <v>95.648221329247463</v>
      </c>
      <c r="E54" s="4"/>
      <c r="F54" s="4"/>
      <c r="G54" s="4"/>
      <c r="H54" s="4"/>
      <c r="I54" s="8"/>
      <c r="J54" s="8"/>
      <c r="K54" s="8"/>
      <c r="L54" s="4"/>
      <c r="M54" s="4"/>
      <c r="N54" s="4"/>
    </row>
    <row r="55" spans="1:14" x14ac:dyDescent="0.45">
      <c r="A55" s="4"/>
      <c r="B55" s="4"/>
      <c r="C55" s="5">
        <v>40</v>
      </c>
      <c r="D55" s="7">
        <v>83.206711885970435</v>
      </c>
      <c r="E55" s="4"/>
      <c r="F55" s="4"/>
      <c r="G55" s="4"/>
      <c r="H55" s="4"/>
      <c r="I55" s="8"/>
      <c r="J55" s="8"/>
      <c r="K55" s="8"/>
      <c r="L55" s="4"/>
      <c r="M55" s="4"/>
      <c r="N55" s="4"/>
    </row>
    <row r="56" spans="1:14" x14ac:dyDescent="0.45">
      <c r="A56" s="4"/>
      <c r="B56" s="4"/>
      <c r="C56" s="5">
        <v>40</v>
      </c>
      <c r="D56" s="7">
        <v>81.521730842388934</v>
      </c>
      <c r="E56" s="4"/>
      <c r="F56" s="4"/>
      <c r="G56" s="4"/>
      <c r="H56" s="4"/>
      <c r="I56" s="8"/>
      <c r="J56" s="8"/>
      <c r="K56" s="8"/>
      <c r="L56" s="4"/>
      <c r="M56" s="4"/>
      <c r="N56" s="4"/>
    </row>
    <row r="57" spans="1:14" x14ac:dyDescent="0.45">
      <c r="A57" s="4"/>
      <c r="B57" s="4"/>
      <c r="C57" s="5">
        <v>40</v>
      </c>
      <c r="D57" s="7">
        <v>87.941853942204034</v>
      </c>
      <c r="E57" s="4"/>
      <c r="F57" s="4"/>
      <c r="G57" s="4"/>
      <c r="H57" s="4"/>
      <c r="I57" s="8"/>
      <c r="J57" s="8"/>
      <c r="K57" s="8"/>
      <c r="L57" s="4"/>
      <c r="M57" s="4"/>
      <c r="N57" s="4"/>
    </row>
    <row r="58" spans="1:14" x14ac:dyDescent="0.45">
      <c r="A58" s="4"/>
      <c r="B58" s="4"/>
      <c r="C58" s="5">
        <v>40</v>
      </c>
      <c r="D58" s="7">
        <v>79.532950146705844</v>
      </c>
      <c r="E58" s="4"/>
      <c r="F58" s="4"/>
      <c r="G58" s="4"/>
      <c r="H58" s="4"/>
      <c r="I58" s="8"/>
      <c r="J58" s="8"/>
      <c r="K58" s="8"/>
      <c r="L58" s="4"/>
      <c r="M58" s="4"/>
      <c r="N58" s="4"/>
    </row>
    <row r="59" spans="1:14" x14ac:dyDescent="0.45">
      <c r="A59" s="4"/>
      <c r="B59" s="4"/>
      <c r="C59" s="5">
        <v>40</v>
      </c>
      <c r="D59" s="7">
        <v>77.79875975541654</v>
      </c>
      <c r="E59" s="4"/>
      <c r="F59" s="4"/>
      <c r="G59" s="4"/>
      <c r="H59" s="4"/>
      <c r="I59" s="8"/>
      <c r="J59" s="8"/>
      <c r="K59" s="8"/>
      <c r="L59" s="4"/>
      <c r="M59" s="4"/>
      <c r="N59" s="4"/>
    </row>
    <row r="60" spans="1:14" x14ac:dyDescent="0.45">
      <c r="A60" s="4"/>
      <c r="B60" s="4"/>
      <c r="C60" s="4"/>
      <c r="D60" s="4"/>
      <c r="E60" s="4"/>
      <c r="F60" s="4"/>
      <c r="G60" s="4"/>
      <c r="H60" s="4"/>
      <c r="I60" s="8"/>
      <c r="J60" s="8"/>
      <c r="K60" s="8"/>
      <c r="L60" s="4"/>
      <c r="M60" s="4"/>
      <c r="N60" s="4"/>
    </row>
  </sheetData>
  <phoneticPr fontId="5"/>
  <pageMargins left="0.69930555555555596" right="0.69930555555555596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49" r:id="rId4">
          <objectPr defaultSize="0" autoPict="0" r:id="rId5">
            <anchor moveWithCells="1" sizeWithCells="1">
              <from>
                <xdr:col>6</xdr:col>
                <xdr:colOff>76200</xdr:colOff>
                <xdr:row>2</xdr:row>
                <xdr:rowOff>213360</xdr:rowOff>
              </from>
              <to>
                <xdr:col>6</xdr:col>
                <xdr:colOff>586740</xdr:colOff>
                <xdr:row>3</xdr:row>
                <xdr:rowOff>228600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2050" r:id="rId6">
          <objectPr defaultSize="0" autoPict="0" r:id="rId7">
            <anchor moveWithCells="1" sizeWithCells="1">
              <from>
                <xdr:col>5</xdr:col>
                <xdr:colOff>312420</xdr:colOff>
                <xdr:row>3</xdr:row>
                <xdr:rowOff>38100</xdr:rowOff>
              </from>
              <to>
                <xdr:col>5</xdr:col>
                <xdr:colOff>678180</xdr:colOff>
                <xdr:row>4</xdr:row>
                <xdr:rowOff>22860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2051" r:id="rId8">
          <objectPr defaultSize="0" autoPict="0" r:id="rId9">
            <anchor moveWithCells="1" sizeWithCells="1">
              <from>
                <xdr:col>12</xdr:col>
                <xdr:colOff>30480</xdr:colOff>
                <xdr:row>3</xdr:row>
                <xdr:rowOff>22860</xdr:rowOff>
              </from>
              <to>
                <xdr:col>12</xdr:col>
                <xdr:colOff>891540</xdr:colOff>
                <xdr:row>4</xdr:row>
                <xdr:rowOff>7620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2052" r:id="rId10">
          <objectPr defaultSize="0" autoPict="0" r:id="rId9">
            <anchor moveWithCells="1" sizeWithCells="1">
              <from>
                <xdr:col>7</xdr:col>
                <xdr:colOff>30480</xdr:colOff>
                <xdr:row>3</xdr:row>
                <xdr:rowOff>38100</xdr:rowOff>
              </from>
              <to>
                <xdr:col>7</xdr:col>
                <xdr:colOff>822960</xdr:colOff>
                <xdr:row>4</xdr:row>
                <xdr:rowOff>7620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2053" r:id="rId11">
          <objectPr defaultSize="0" autoPict="0" r:id="rId12">
            <anchor moveWithCells="1" sizeWithCells="1">
              <from>
                <xdr:col>11</xdr:col>
                <xdr:colOff>167640</xdr:colOff>
                <xdr:row>32</xdr:row>
                <xdr:rowOff>228600</xdr:rowOff>
              </from>
              <to>
                <xdr:col>11</xdr:col>
                <xdr:colOff>533400</xdr:colOff>
                <xdr:row>33</xdr:row>
                <xdr:rowOff>213360</xdr:rowOff>
              </to>
            </anchor>
          </objectPr>
        </oleObject>
      </mc:Choice>
      <mc:Fallback>
        <oleObject progId="Equation.DSMT4" shapeId="2053" r:id="rId11"/>
      </mc:Fallback>
    </mc:AlternateContent>
    <mc:AlternateContent xmlns:mc="http://schemas.openxmlformats.org/markup-compatibility/2006">
      <mc:Choice Requires="x14">
        <oleObject progId="Equation.DSMT4" shapeId="2054" r:id="rId13">
          <objectPr defaultSize="0" autoPict="0" r:id="rId9">
            <anchor moveWithCells="1" sizeWithCells="1">
              <from>
                <xdr:col>12</xdr:col>
                <xdr:colOff>30480</xdr:colOff>
                <xdr:row>33</xdr:row>
                <xdr:rowOff>38100</xdr:rowOff>
              </from>
              <to>
                <xdr:col>12</xdr:col>
                <xdr:colOff>822960</xdr:colOff>
                <xdr:row>34</xdr:row>
                <xdr:rowOff>7620</xdr:rowOff>
              </to>
            </anchor>
          </objectPr>
        </oleObject>
      </mc:Choice>
      <mc:Fallback>
        <oleObject progId="Equation.DSMT4" shapeId="2054" r:id="rId13"/>
      </mc:Fallback>
    </mc:AlternateContent>
    <mc:AlternateContent xmlns:mc="http://schemas.openxmlformats.org/markup-compatibility/2006">
      <mc:Choice Requires="x14">
        <oleObject progId="Equation.DSMT4" shapeId="2055" r:id="rId14">
          <objectPr defaultSize="0" autoPict="0" r:id="rId7">
            <anchor moveWithCells="1" sizeWithCells="1">
              <from>
                <xdr:col>2</xdr:col>
                <xdr:colOff>167640</xdr:colOff>
                <xdr:row>33</xdr:row>
                <xdr:rowOff>0</xdr:rowOff>
              </from>
              <to>
                <xdr:col>2</xdr:col>
                <xdr:colOff>533400</xdr:colOff>
                <xdr:row>33</xdr:row>
                <xdr:rowOff>213360</xdr:rowOff>
              </to>
            </anchor>
          </objectPr>
        </oleObject>
      </mc:Choice>
      <mc:Fallback>
        <oleObject progId="Equation.DSMT4" shapeId="2055" r:id="rId14"/>
      </mc:Fallback>
    </mc:AlternateContent>
    <mc:AlternateContent xmlns:mc="http://schemas.openxmlformats.org/markup-compatibility/2006">
      <mc:Choice Requires="x14">
        <oleObject progId="Equation.DSMT4" shapeId="2058" r:id="rId15">
          <objectPr defaultSize="0" r:id="rId16">
            <anchor moveWithCells="1" sizeWithCells="1">
              <from>
                <xdr:col>11</xdr:col>
                <xdr:colOff>160020</xdr:colOff>
                <xdr:row>3</xdr:row>
                <xdr:rowOff>7620</xdr:rowOff>
              </from>
              <to>
                <xdr:col>11</xdr:col>
                <xdr:colOff>518160</xdr:colOff>
                <xdr:row>3</xdr:row>
                <xdr:rowOff>220980</xdr:rowOff>
              </to>
            </anchor>
          </objectPr>
        </oleObject>
      </mc:Choice>
      <mc:Fallback>
        <oleObject progId="Equation.DSMT4" shapeId="2058" r:id="rId1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2927B-412D-4983-8F0F-7011DDD98CE9}">
  <sheetPr codeName="Sheet2"/>
  <dimension ref="A1:F6"/>
  <sheetViews>
    <sheetView workbookViewId="0">
      <selection activeCell="D9" sqref="D9"/>
    </sheetView>
  </sheetViews>
  <sheetFormatPr defaultRowHeight="18" x14ac:dyDescent="0.45"/>
  <cols>
    <col min="1" max="1" width="16.3984375" customWidth="1"/>
    <col min="6" max="6" width="12" customWidth="1"/>
  </cols>
  <sheetData>
    <row r="1" spans="1:6" x14ac:dyDescent="0.45">
      <c r="A1" s="15"/>
      <c r="B1" s="16" t="s">
        <v>0</v>
      </c>
      <c r="C1" s="16" t="s">
        <v>30</v>
      </c>
      <c r="D1" s="16"/>
      <c r="E1" s="16"/>
      <c r="F1" s="16"/>
    </row>
    <row r="2" spans="1:6" x14ac:dyDescent="0.45">
      <c r="A2" s="16" t="s">
        <v>0</v>
      </c>
      <c r="B2" s="15">
        <v>1</v>
      </c>
      <c r="C2" s="15"/>
      <c r="D2" s="15"/>
      <c r="E2" s="15"/>
      <c r="F2" s="15"/>
    </row>
    <row r="3" spans="1:6" x14ac:dyDescent="0.45">
      <c r="A3" s="16" t="s">
        <v>30</v>
      </c>
      <c r="B3" s="22">
        <v>0.98110491025159285</v>
      </c>
      <c r="C3" s="15">
        <v>1</v>
      </c>
      <c r="D3" s="15"/>
      <c r="E3" s="15"/>
      <c r="F3" s="15"/>
    </row>
    <row r="4" spans="1:6" x14ac:dyDescent="0.45">
      <c r="A4" s="16"/>
      <c r="B4" s="15">
        <v>0.99999999999999989</v>
      </c>
      <c r="C4" s="22">
        <v>0.98110491025159285</v>
      </c>
      <c r="D4" s="15">
        <v>1</v>
      </c>
      <c r="E4" s="15"/>
      <c r="F4" s="15"/>
    </row>
    <row r="5" spans="1:6" x14ac:dyDescent="0.45">
      <c r="A5" s="16"/>
      <c r="B5" s="15">
        <v>0</v>
      </c>
      <c r="C5" s="22">
        <v>0.19347649748797369</v>
      </c>
      <c r="D5" s="15">
        <v>0</v>
      </c>
      <c r="E5" s="15">
        <v>1</v>
      </c>
      <c r="F5" s="15"/>
    </row>
    <row r="6" spans="1:6" x14ac:dyDescent="0.45">
      <c r="A6" s="16"/>
      <c r="B6" s="15">
        <v>0</v>
      </c>
      <c r="C6" s="22">
        <v>0.19347649748797369</v>
      </c>
      <c r="D6" s="15">
        <v>0</v>
      </c>
      <c r="E6" s="15">
        <v>0.99999999999999989</v>
      </c>
      <c r="F6" s="15">
        <v>1</v>
      </c>
    </row>
  </sheetData>
  <phoneticPr fontId="5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3076" r:id="rId4">
          <objectPr defaultSize="0" autoPict="0" r:id="rId5">
            <anchor moveWithCells="1" sizeWithCells="1">
              <from>
                <xdr:col>12</xdr:col>
                <xdr:colOff>365760</xdr:colOff>
                <xdr:row>49</xdr:row>
                <xdr:rowOff>152400</xdr:rowOff>
              </from>
              <to>
                <xdr:col>13</xdr:col>
                <xdr:colOff>198120</xdr:colOff>
                <xdr:row>50</xdr:row>
                <xdr:rowOff>167640</xdr:rowOff>
              </to>
            </anchor>
          </objectPr>
        </oleObject>
      </mc:Choice>
      <mc:Fallback>
        <oleObject progId="Equation.DSMT4" shapeId="3076" r:id="rId4"/>
      </mc:Fallback>
    </mc:AlternateContent>
    <mc:AlternateContent xmlns:mc="http://schemas.openxmlformats.org/markup-compatibility/2006">
      <mc:Choice Requires="x14">
        <oleObject progId="Equation.DSMT4" shapeId="3073" r:id="rId6">
          <objectPr defaultSize="0" autoPict="0" r:id="rId7">
            <anchor moveWithCells="1" sizeWithCells="1">
              <from>
                <xdr:col>0</xdr:col>
                <xdr:colOff>381000</xdr:colOff>
                <xdr:row>2</xdr:row>
                <xdr:rowOff>220980</xdr:rowOff>
              </from>
              <to>
                <xdr:col>0</xdr:col>
                <xdr:colOff>746760</xdr:colOff>
                <xdr:row>3</xdr:row>
                <xdr:rowOff>205740</xdr:rowOff>
              </to>
            </anchor>
          </objectPr>
        </oleObject>
      </mc:Choice>
      <mc:Fallback>
        <oleObject progId="Equation.DSMT4" shapeId="3073" r:id="rId6"/>
      </mc:Fallback>
    </mc:AlternateContent>
    <mc:AlternateContent xmlns:mc="http://schemas.openxmlformats.org/markup-compatibility/2006">
      <mc:Choice Requires="x14">
        <oleObject progId="Equation.DSMT4" shapeId="3075" r:id="rId8">
          <objectPr defaultSize="0" autoPict="0" r:id="rId9">
            <anchor moveWithCells="1" sizeWithCells="1">
              <from>
                <xdr:col>0</xdr:col>
                <xdr:colOff>190500</xdr:colOff>
                <xdr:row>5</xdr:row>
                <xdr:rowOff>22860</xdr:rowOff>
              </from>
              <to>
                <xdr:col>0</xdr:col>
                <xdr:colOff>883920</xdr:colOff>
                <xdr:row>5</xdr:row>
                <xdr:rowOff>220980</xdr:rowOff>
              </to>
            </anchor>
          </objectPr>
        </oleObject>
      </mc:Choice>
      <mc:Fallback>
        <oleObject progId="Equation.DSMT4" shapeId="3075" r:id="rId8"/>
      </mc:Fallback>
    </mc:AlternateContent>
    <mc:AlternateContent xmlns:mc="http://schemas.openxmlformats.org/markup-compatibility/2006">
      <mc:Choice Requires="x14">
        <oleObject progId="Equation.DSMT4" shapeId="3077" r:id="rId10">
          <objectPr defaultSize="0" autoPict="0" r:id="rId5">
            <anchor moveWithCells="1" sizeWithCells="1">
              <from>
                <xdr:col>0</xdr:col>
                <xdr:colOff>320040</xdr:colOff>
                <xdr:row>4</xdr:row>
                <xdr:rowOff>22860</xdr:rowOff>
              </from>
              <to>
                <xdr:col>0</xdr:col>
                <xdr:colOff>822960</xdr:colOff>
                <xdr:row>4</xdr:row>
                <xdr:rowOff>220980</xdr:rowOff>
              </to>
            </anchor>
          </objectPr>
        </oleObject>
      </mc:Choice>
      <mc:Fallback>
        <oleObject progId="Equation.DSMT4" shapeId="3077" r:id="rId10"/>
      </mc:Fallback>
    </mc:AlternateContent>
    <mc:AlternateContent xmlns:mc="http://schemas.openxmlformats.org/markup-compatibility/2006">
      <mc:Choice Requires="x14">
        <oleObject progId="Equation.DSMT4" shapeId="3078" r:id="rId11">
          <objectPr defaultSize="0" autoPict="0" r:id="rId7">
            <anchor moveWithCells="1" sizeWithCells="1">
              <from>
                <xdr:col>3</xdr:col>
                <xdr:colOff>167640</xdr:colOff>
                <xdr:row>0</xdr:row>
                <xdr:rowOff>0</xdr:rowOff>
              </from>
              <to>
                <xdr:col>3</xdr:col>
                <xdr:colOff>533400</xdr:colOff>
                <xdr:row>0</xdr:row>
                <xdr:rowOff>213360</xdr:rowOff>
              </to>
            </anchor>
          </objectPr>
        </oleObject>
      </mc:Choice>
      <mc:Fallback>
        <oleObject progId="Equation.DSMT4" shapeId="3078" r:id="rId11"/>
      </mc:Fallback>
    </mc:AlternateContent>
    <mc:AlternateContent xmlns:mc="http://schemas.openxmlformats.org/markup-compatibility/2006">
      <mc:Choice Requires="x14">
        <oleObject progId="Equation.DSMT4" shapeId="3079" r:id="rId12">
          <objectPr defaultSize="0" autoPict="0" r:id="rId5">
            <anchor moveWithCells="1" sizeWithCells="1">
              <from>
                <xdr:col>4</xdr:col>
                <xdr:colOff>76200</xdr:colOff>
                <xdr:row>0</xdr:row>
                <xdr:rowOff>0</xdr:rowOff>
              </from>
              <to>
                <xdr:col>4</xdr:col>
                <xdr:colOff>579120</xdr:colOff>
                <xdr:row>1</xdr:row>
                <xdr:rowOff>0</xdr:rowOff>
              </to>
            </anchor>
          </objectPr>
        </oleObject>
      </mc:Choice>
      <mc:Fallback>
        <oleObject progId="Equation.DSMT4" shapeId="3079" r:id="rId12"/>
      </mc:Fallback>
    </mc:AlternateContent>
    <mc:AlternateContent xmlns:mc="http://schemas.openxmlformats.org/markup-compatibility/2006">
      <mc:Choice Requires="x14">
        <oleObject progId="Equation.DSMT4" shapeId="3080" r:id="rId13">
          <objectPr defaultSize="0" autoPict="0" r:id="rId9">
            <anchor moveWithCells="1" sizeWithCells="1">
              <from>
                <xdr:col>5</xdr:col>
                <xdr:colOff>99060</xdr:colOff>
                <xdr:row>0</xdr:row>
                <xdr:rowOff>30480</xdr:rowOff>
              </from>
              <to>
                <xdr:col>5</xdr:col>
                <xdr:colOff>792480</xdr:colOff>
                <xdr:row>1</xdr:row>
                <xdr:rowOff>0</xdr:rowOff>
              </to>
            </anchor>
          </objectPr>
        </oleObject>
      </mc:Choice>
      <mc:Fallback>
        <oleObject progId="Equation.DSMT4" shapeId="3080" r:id="rId1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K52"/>
  <sheetViews>
    <sheetView tabSelected="1" workbookViewId="0">
      <selection activeCell="F9" sqref="F9"/>
    </sheetView>
  </sheetViews>
  <sheetFormatPr defaultColWidth="9" defaultRowHeight="18" x14ac:dyDescent="0.45"/>
  <cols>
    <col min="5" max="5" width="14.69921875" customWidth="1"/>
    <col min="6" max="6" width="10.19921875" customWidth="1"/>
  </cols>
  <sheetData>
    <row r="1" spans="1:9" x14ac:dyDescent="0.45">
      <c r="A1" s="8" t="s">
        <v>5</v>
      </c>
      <c r="B1" s="8"/>
      <c r="C1" s="8"/>
      <c r="D1" s="8"/>
      <c r="E1" s="8"/>
      <c r="F1" s="8"/>
      <c r="G1" s="8"/>
      <c r="H1" s="8"/>
      <c r="I1" s="8"/>
    </row>
    <row r="2" spans="1:9" x14ac:dyDescent="0.45">
      <c r="A2" s="8"/>
      <c r="B2" s="8"/>
      <c r="C2" s="8"/>
      <c r="D2" s="8"/>
      <c r="E2" s="8"/>
      <c r="F2" s="8"/>
      <c r="G2" s="8"/>
      <c r="H2" s="8"/>
      <c r="I2" s="8"/>
    </row>
    <row r="3" spans="1:9" x14ac:dyDescent="0.45">
      <c r="A3" s="9" t="s">
        <v>6</v>
      </c>
      <c r="B3" s="9"/>
      <c r="C3" s="8"/>
      <c r="D3" s="8"/>
      <c r="E3" s="8"/>
      <c r="F3" s="8"/>
      <c r="G3" s="8"/>
      <c r="H3" s="8"/>
      <c r="I3" s="8"/>
    </row>
    <row r="4" spans="1:9" x14ac:dyDescent="0.45">
      <c r="A4" s="10" t="s">
        <v>7</v>
      </c>
      <c r="B4" s="10">
        <v>0.98965746917159503</v>
      </c>
      <c r="C4" s="8"/>
      <c r="D4" s="8"/>
      <c r="E4" s="8"/>
      <c r="F4" s="8"/>
      <c r="G4" s="8"/>
      <c r="H4" s="8"/>
      <c r="I4" s="8"/>
    </row>
    <row r="5" spans="1:9" x14ac:dyDescent="0.45">
      <c r="A5" s="10" t="s">
        <v>8</v>
      </c>
      <c r="B5" s="10">
        <v>0.979421906287127</v>
      </c>
      <c r="C5" s="8"/>
      <c r="D5" s="8"/>
      <c r="E5" s="8"/>
      <c r="F5" s="8"/>
      <c r="G5" s="8"/>
      <c r="H5" s="8"/>
      <c r="I5" s="8"/>
    </row>
    <row r="6" spans="1:9" x14ac:dyDescent="0.45">
      <c r="A6" s="10" t="s">
        <v>9</v>
      </c>
      <c r="B6" s="10">
        <v>0.97755117049504703</v>
      </c>
      <c r="C6" s="8"/>
      <c r="D6" s="8"/>
      <c r="E6" s="8"/>
      <c r="F6" s="8"/>
      <c r="G6" s="8"/>
      <c r="H6" s="8"/>
      <c r="I6" s="8"/>
    </row>
    <row r="7" spans="1:9" x14ac:dyDescent="0.45">
      <c r="A7" s="10" t="s">
        <v>10</v>
      </c>
      <c r="B7" s="10">
        <v>5.1276352408449997</v>
      </c>
      <c r="C7" s="8"/>
      <c r="D7" s="8"/>
      <c r="E7" s="8"/>
      <c r="F7" s="8"/>
      <c r="G7" s="8"/>
      <c r="H7" s="8"/>
      <c r="I7" s="8"/>
    </row>
    <row r="8" spans="1:9" x14ac:dyDescent="0.45">
      <c r="A8" s="11" t="s">
        <v>11</v>
      </c>
      <c r="B8" s="11">
        <v>25</v>
      </c>
      <c r="C8" s="8"/>
      <c r="D8" s="8"/>
      <c r="E8" s="8"/>
      <c r="F8" s="8"/>
      <c r="G8" s="8"/>
      <c r="H8" s="8"/>
      <c r="I8" s="8"/>
    </row>
    <row r="9" spans="1:9" x14ac:dyDescent="0.45">
      <c r="A9" s="8"/>
      <c r="B9" s="8"/>
      <c r="C9" s="8"/>
      <c r="D9" s="8"/>
      <c r="E9" s="8"/>
      <c r="F9" s="8"/>
      <c r="G9" s="8"/>
      <c r="H9" s="8"/>
      <c r="I9" s="8"/>
    </row>
    <row r="10" spans="1:9" x14ac:dyDescent="0.45">
      <c r="A10" s="4" t="s">
        <v>12</v>
      </c>
      <c r="B10" s="4"/>
      <c r="C10" s="4"/>
      <c r="D10" s="4"/>
      <c r="E10" s="4"/>
      <c r="F10" s="4"/>
      <c r="G10" s="8"/>
      <c r="H10" s="8"/>
      <c r="I10" s="8"/>
    </row>
    <row r="11" spans="1:9" x14ac:dyDescent="0.45">
      <c r="A11" s="12"/>
      <c r="B11" s="12" t="s">
        <v>13</v>
      </c>
      <c r="C11" s="12" t="s">
        <v>14</v>
      </c>
      <c r="D11" s="12" t="s">
        <v>15</v>
      </c>
      <c r="E11" s="12" t="s">
        <v>31</v>
      </c>
      <c r="F11" s="12" t="s">
        <v>16</v>
      </c>
      <c r="G11" s="8"/>
      <c r="H11" s="8"/>
      <c r="I11" s="8"/>
    </row>
    <row r="12" spans="1:9" x14ac:dyDescent="0.45">
      <c r="A12" s="13" t="s">
        <v>17</v>
      </c>
      <c r="B12" s="13">
        <v>2</v>
      </c>
      <c r="C12" s="19">
        <v>27530.975562894801</v>
      </c>
      <c r="D12" s="19">
        <v>13765.4877814474</v>
      </c>
      <c r="E12" s="19">
        <v>523.54902837373402</v>
      </c>
      <c r="F12" s="19">
        <v>2.8019252658766102E-19</v>
      </c>
      <c r="G12" s="8"/>
      <c r="H12" s="8"/>
      <c r="I12" s="8"/>
    </row>
    <row r="13" spans="1:9" x14ac:dyDescent="0.45">
      <c r="A13" s="13" t="s">
        <v>18</v>
      </c>
      <c r="B13" s="13">
        <v>22</v>
      </c>
      <c r="C13" s="19">
        <v>578.43814958942301</v>
      </c>
      <c r="D13" s="19">
        <v>26.292643163155599</v>
      </c>
      <c r="E13" s="19"/>
      <c r="F13" s="19"/>
      <c r="G13" s="8"/>
      <c r="H13" s="8"/>
      <c r="I13" s="8"/>
    </row>
    <row r="14" spans="1:9" x14ac:dyDescent="0.45">
      <c r="A14" s="14" t="s">
        <v>19</v>
      </c>
      <c r="B14" s="14">
        <v>24</v>
      </c>
      <c r="C14" s="20">
        <v>28109.413712484198</v>
      </c>
      <c r="D14" s="20"/>
      <c r="E14" s="20"/>
      <c r="F14" s="20"/>
      <c r="G14" s="8"/>
      <c r="H14" s="8"/>
      <c r="I14" s="8"/>
    </row>
    <row r="15" spans="1:9" x14ac:dyDescent="0.45">
      <c r="A15" s="8"/>
      <c r="B15" s="8"/>
      <c r="C15" s="8"/>
      <c r="D15" s="8"/>
      <c r="E15" s="8"/>
      <c r="F15" s="8"/>
      <c r="G15" s="8"/>
      <c r="H15" s="8"/>
      <c r="I15" s="8"/>
    </row>
    <row r="16" spans="1:9" x14ac:dyDescent="0.45">
      <c r="A16" s="12"/>
      <c r="B16" s="12" t="s">
        <v>20</v>
      </c>
      <c r="C16" s="12" t="s">
        <v>10</v>
      </c>
      <c r="D16" s="12" t="s">
        <v>3</v>
      </c>
      <c r="E16" s="12" t="s">
        <v>32</v>
      </c>
      <c r="F16" s="12" t="s">
        <v>21</v>
      </c>
      <c r="G16" s="12" t="s">
        <v>22</v>
      </c>
      <c r="H16" s="12" t="s">
        <v>23</v>
      </c>
      <c r="I16" s="12" t="s">
        <v>24</v>
      </c>
    </row>
    <row r="17" spans="1:11" x14ac:dyDescent="0.45">
      <c r="A17" s="10" t="s">
        <v>25</v>
      </c>
      <c r="B17" s="10">
        <v>41.0347809263424</v>
      </c>
      <c r="C17" s="10">
        <v>2.6994107223752599</v>
      </c>
      <c r="D17" s="10">
        <v>15.2013847267507</v>
      </c>
      <c r="E17" s="10">
        <v>3.7549927542364698E-13</v>
      </c>
      <c r="F17" s="10">
        <v>35.436545755880097</v>
      </c>
      <c r="G17" s="10">
        <v>46.633016096804702</v>
      </c>
      <c r="H17" s="10">
        <v>40.8635679412914</v>
      </c>
      <c r="I17" s="10">
        <v>41.205993911393399</v>
      </c>
    </row>
    <row r="18" spans="1:11" x14ac:dyDescent="0.45">
      <c r="A18" s="10" t="s">
        <v>0</v>
      </c>
      <c r="B18" s="10">
        <v>0.91230385464623398</v>
      </c>
      <c r="C18" s="10">
        <v>3.6257856502526199E-2</v>
      </c>
      <c r="D18" s="10">
        <v>25.161549596366001</v>
      </c>
      <c r="E18" s="10">
        <v>1.0467088531774199E-17</v>
      </c>
      <c r="F18" s="10">
        <v>0.83710966289337196</v>
      </c>
      <c r="G18" s="10">
        <v>0.987498046399096</v>
      </c>
      <c r="H18" s="10">
        <v>0.91000416168291798</v>
      </c>
      <c r="I18" s="10">
        <v>0.91460354760954998</v>
      </c>
    </row>
    <row r="19" spans="1:11" x14ac:dyDescent="0.45">
      <c r="A19" s="11" t="s">
        <v>1</v>
      </c>
      <c r="B19" s="11">
        <v>-3.1174922813009199E-2</v>
      </c>
      <c r="C19" s="11">
        <v>1.5321740845223E-3</v>
      </c>
      <c r="D19" s="11">
        <v>-20.346854269323298</v>
      </c>
      <c r="E19" s="11">
        <v>9.299085683579541E-16</v>
      </c>
      <c r="F19" s="11">
        <v>-3.4352457367549299E-2</v>
      </c>
      <c r="G19" s="11">
        <v>-2.7997388258469001E-2</v>
      </c>
      <c r="H19" s="11">
        <v>-3.1272102577634998E-2</v>
      </c>
      <c r="I19" s="11">
        <v>-3.1077743048383399E-2</v>
      </c>
    </row>
    <row r="23" spans="1:11" x14ac:dyDescent="0.45">
      <c r="A23" s="8" t="s">
        <v>26</v>
      </c>
      <c r="B23" s="8"/>
      <c r="C23" s="8"/>
      <c r="D23" s="8"/>
      <c r="E23" s="8"/>
      <c r="F23" s="8" t="s">
        <v>33</v>
      </c>
      <c r="G23" s="8"/>
    </row>
    <row r="24" spans="1:11" ht="18.600000000000001" thickBot="1" x14ac:dyDescent="0.5">
      <c r="A24" s="8"/>
      <c r="B24" s="8"/>
      <c r="C24" s="8"/>
      <c r="D24" s="8"/>
      <c r="E24" s="8"/>
      <c r="F24" s="8"/>
      <c r="G24" s="8"/>
    </row>
    <row r="25" spans="1:11" x14ac:dyDescent="0.45">
      <c r="A25" s="12" t="s">
        <v>27</v>
      </c>
      <c r="B25" s="12" t="s">
        <v>34</v>
      </c>
      <c r="C25" s="12" t="s">
        <v>18</v>
      </c>
      <c r="D25" s="12" t="s">
        <v>35</v>
      </c>
      <c r="E25" s="8"/>
      <c r="F25" s="12" t="s">
        <v>36</v>
      </c>
      <c r="G25" s="12" t="s">
        <v>2</v>
      </c>
      <c r="I25" s="15" t="s">
        <v>27</v>
      </c>
      <c r="J25" s="15" t="s">
        <v>34</v>
      </c>
      <c r="K25" s="15" t="s">
        <v>27</v>
      </c>
    </row>
    <row r="26" spans="1:11" x14ac:dyDescent="0.45">
      <c r="A26" s="10">
        <v>1</v>
      </c>
      <c r="B26" s="10">
        <v>9.4009815184524292</v>
      </c>
      <c r="C26" s="10">
        <v>0.95100998415934901</v>
      </c>
      <c r="D26" s="10">
        <v>0.193714546051419</v>
      </c>
      <c r="E26" s="8"/>
      <c r="F26" s="10">
        <v>2</v>
      </c>
      <c r="G26" s="10">
        <v>1.45211404538713</v>
      </c>
      <c r="I26" s="7">
        <v>10.351991502611781</v>
      </c>
      <c r="J26" s="21">
        <v>9.4009815184524292</v>
      </c>
      <c r="K26" s="7">
        <v>10.351991502611781</v>
      </c>
    </row>
    <row r="27" spans="1:11" x14ac:dyDescent="0.45">
      <c r="A27" s="10">
        <v>2</v>
      </c>
      <c r="B27" s="10">
        <v>9.4009815184524292</v>
      </c>
      <c r="C27" s="10">
        <v>-7.9488674730652997</v>
      </c>
      <c r="D27" s="10">
        <v>-1.6191325851629801</v>
      </c>
      <c r="E27" s="8"/>
      <c r="F27" s="10">
        <v>6</v>
      </c>
      <c r="G27" s="10">
        <v>5.6543661028263204</v>
      </c>
      <c r="I27" s="7">
        <v>1.4521140453871304</v>
      </c>
      <c r="J27" s="21">
        <v>9.4009815184524292</v>
      </c>
      <c r="K27" s="7">
        <v>1.4521140453871304</v>
      </c>
    </row>
    <row r="28" spans="1:11" x14ac:dyDescent="0.45">
      <c r="A28" s="10">
        <v>3</v>
      </c>
      <c r="B28" s="10">
        <v>9.4009815184524292</v>
      </c>
      <c r="C28" s="10">
        <v>0.44580841469203097</v>
      </c>
      <c r="D28" s="10">
        <v>9.0808273431858599E-2</v>
      </c>
      <c r="E28" s="8"/>
      <c r="F28" s="10">
        <v>10</v>
      </c>
      <c r="G28" s="10">
        <v>9.8467899331444606</v>
      </c>
      <c r="I28" s="7">
        <v>9.8467899331444642</v>
      </c>
      <c r="J28" s="21">
        <v>9.4009815184524292</v>
      </c>
      <c r="K28" s="7">
        <v>9.8467899331444642</v>
      </c>
    </row>
    <row r="29" spans="1:11" x14ac:dyDescent="0.45">
      <c r="A29" s="10">
        <v>4</v>
      </c>
      <c r="B29" s="10">
        <v>9.4009815184524292</v>
      </c>
      <c r="C29" s="10">
        <v>10.247211126365301</v>
      </c>
      <c r="D29" s="10">
        <v>2.08729023322672</v>
      </c>
      <c r="E29" s="8"/>
      <c r="F29" s="10">
        <v>14</v>
      </c>
      <c r="G29" s="10">
        <v>10.351991502611799</v>
      </c>
      <c r="I29" s="7">
        <v>19.648192644817748</v>
      </c>
      <c r="J29" s="21">
        <v>9.4009815184524292</v>
      </c>
      <c r="K29" s="7">
        <v>19.648192644817748</v>
      </c>
    </row>
    <row r="30" spans="1:11" x14ac:dyDescent="0.45">
      <c r="A30" s="10">
        <v>5</v>
      </c>
      <c r="B30" s="10">
        <v>9.4009815184524292</v>
      </c>
      <c r="C30" s="10">
        <v>-3.74661541562612</v>
      </c>
      <c r="D30" s="10">
        <v>-0.76316118290683799</v>
      </c>
      <c r="E30" s="8"/>
      <c r="F30" s="10">
        <v>18</v>
      </c>
      <c r="G30" s="10">
        <v>19.648192644817801</v>
      </c>
      <c r="I30" s="7">
        <v>5.6543661028263204</v>
      </c>
      <c r="J30" s="21">
        <v>9.4009815184524292</v>
      </c>
      <c r="K30" s="7">
        <v>5.6543661028263204</v>
      </c>
    </row>
    <row r="31" spans="1:11" x14ac:dyDescent="0.45">
      <c r="A31" s="10">
        <v>6</v>
      </c>
      <c r="B31" s="10">
        <v>65.056965986988104</v>
      </c>
      <c r="C31" s="10">
        <v>0.51275934051123795</v>
      </c>
      <c r="D31" s="10">
        <v>0.10444574140676501</v>
      </c>
      <c r="E31" s="8"/>
      <c r="F31" s="10">
        <v>22</v>
      </c>
      <c r="G31" s="10">
        <v>60.156668657931696</v>
      </c>
      <c r="I31" s="7">
        <v>65.569725327499327</v>
      </c>
      <c r="J31" s="21">
        <v>65.056965986988104</v>
      </c>
      <c r="K31" s="7">
        <v>65.569725327499327</v>
      </c>
    </row>
    <row r="32" spans="1:11" x14ac:dyDescent="0.45">
      <c r="A32" s="10">
        <v>7</v>
      </c>
      <c r="B32" s="10">
        <v>65.056965986988104</v>
      </c>
      <c r="C32" s="10">
        <v>-4.9002973290563601</v>
      </c>
      <c r="D32" s="10">
        <v>-0.99815868227107696</v>
      </c>
      <c r="E32" s="8"/>
      <c r="F32" s="10">
        <v>26</v>
      </c>
      <c r="G32" s="10">
        <v>62.732158701386702</v>
      </c>
      <c r="I32" s="7">
        <v>60.156668657931732</v>
      </c>
      <c r="J32" s="21">
        <v>65.056965986988104</v>
      </c>
      <c r="K32" s="7">
        <v>60.156668657931732</v>
      </c>
    </row>
    <row r="33" spans="1:11" x14ac:dyDescent="0.45">
      <c r="A33" s="10">
        <v>8</v>
      </c>
      <c r="B33" s="10">
        <v>65.056965986988104</v>
      </c>
      <c r="C33" s="10">
        <v>2.9672411138952701</v>
      </c>
      <c r="D33" s="10">
        <v>0.60440770862298099</v>
      </c>
      <c r="E33" s="8"/>
      <c r="F33" s="10">
        <v>30</v>
      </c>
      <c r="G33" s="10">
        <v>65.569725327499299</v>
      </c>
      <c r="I33" s="7">
        <v>68.024207100883359</v>
      </c>
      <c r="J33" s="21">
        <v>65.056965986988104</v>
      </c>
      <c r="K33" s="7">
        <v>68.024207100883359</v>
      </c>
    </row>
    <row r="34" spans="1:11" x14ac:dyDescent="0.45">
      <c r="A34" s="10">
        <v>9</v>
      </c>
      <c r="B34" s="10">
        <v>65.056965986988104</v>
      </c>
      <c r="C34" s="10">
        <v>-2.3248072856014401</v>
      </c>
      <c r="D34" s="10">
        <v>-0.47354811777859801</v>
      </c>
      <c r="E34" s="8"/>
      <c r="F34" s="10">
        <v>34</v>
      </c>
      <c r="G34" s="10">
        <v>68.024207100883402</v>
      </c>
      <c r="I34" s="7">
        <v>62.732158701386652</v>
      </c>
      <c r="J34" s="21">
        <v>65.056965986988104</v>
      </c>
      <c r="K34" s="7">
        <v>62.732158701386652</v>
      </c>
    </row>
    <row r="35" spans="1:11" x14ac:dyDescent="0.45">
      <c r="A35" s="10">
        <v>10</v>
      </c>
      <c r="B35" s="10">
        <v>65.056965986988104</v>
      </c>
      <c r="C35" s="10">
        <v>5.82390712874518</v>
      </c>
      <c r="D35" s="10">
        <v>1.1862919890244401</v>
      </c>
      <c r="E35" s="8"/>
      <c r="F35" s="10">
        <v>38</v>
      </c>
      <c r="G35" s="10">
        <v>70.880873115733294</v>
      </c>
      <c r="I35" s="7">
        <v>70.880873115733266</v>
      </c>
      <c r="J35" s="21">
        <v>65.056965986988104</v>
      </c>
      <c r="K35" s="7">
        <v>70.880873115733266</v>
      </c>
    </row>
    <row r="36" spans="1:11" x14ac:dyDescent="0.45">
      <c r="A36" s="10">
        <v>11</v>
      </c>
      <c r="B36" s="10">
        <v>95.773012205116402</v>
      </c>
      <c r="C36" s="10">
        <v>6.1990726538040004</v>
      </c>
      <c r="D36" s="10">
        <v>1.2627107654741501</v>
      </c>
      <c r="E36" s="8"/>
      <c r="F36" s="10">
        <v>42</v>
      </c>
      <c r="G36" s="10">
        <v>77.798759755416498</v>
      </c>
      <c r="I36" s="7">
        <v>101.97208485892043</v>
      </c>
      <c r="J36" s="21">
        <v>95.773012205116402</v>
      </c>
      <c r="K36" s="7">
        <v>101.97208485892043</v>
      </c>
    </row>
    <row r="37" spans="1:11" x14ac:dyDescent="0.45">
      <c r="A37" s="10">
        <v>12</v>
      </c>
      <c r="B37" s="10">
        <v>95.773012205116402</v>
      </c>
      <c r="C37" s="10">
        <v>2.0811193865353901</v>
      </c>
      <c r="D37" s="10">
        <v>0.423910478287851</v>
      </c>
      <c r="E37" s="8"/>
      <c r="F37" s="10">
        <v>46</v>
      </c>
      <c r="G37" s="10">
        <v>79.532950146705801</v>
      </c>
      <c r="I37" s="7">
        <v>97.854131591651822</v>
      </c>
      <c r="J37" s="21">
        <v>95.773012205116402</v>
      </c>
      <c r="K37" s="7">
        <v>97.854131591651822</v>
      </c>
    </row>
    <row r="38" spans="1:11" x14ac:dyDescent="0.45">
      <c r="A38" s="10">
        <v>13</v>
      </c>
      <c r="B38" s="10">
        <v>95.773012205116402</v>
      </c>
      <c r="C38" s="10">
        <v>-9.5764994836957005</v>
      </c>
      <c r="D38" s="10">
        <v>-1.95067063558286</v>
      </c>
      <c r="E38" s="8"/>
      <c r="F38" s="10">
        <v>50</v>
      </c>
      <c r="G38" s="10">
        <v>81.521730842388905</v>
      </c>
      <c r="I38" s="7">
        <v>86.196512721420731</v>
      </c>
      <c r="J38" s="21">
        <v>95.773012205116402</v>
      </c>
      <c r="K38" s="7">
        <v>86.196512721420731</v>
      </c>
    </row>
    <row r="39" spans="1:11" x14ac:dyDescent="0.45">
      <c r="A39" s="10">
        <v>14</v>
      </c>
      <c r="B39" s="10">
        <v>95.773012205116402</v>
      </c>
      <c r="C39" s="10">
        <v>1.0661630897500101</v>
      </c>
      <c r="D39" s="10">
        <v>0.21717048441953599</v>
      </c>
      <c r="E39" s="8"/>
      <c r="F39" s="10">
        <v>54</v>
      </c>
      <c r="G39" s="10">
        <v>83.206711885970407</v>
      </c>
      <c r="I39" s="7">
        <v>96.839175294866436</v>
      </c>
      <c r="J39" s="21">
        <v>95.773012205116402</v>
      </c>
      <c r="K39" s="7">
        <v>96.839175294866436</v>
      </c>
    </row>
    <row r="40" spans="1:11" x14ac:dyDescent="0.45">
      <c r="A40" s="10">
        <v>15</v>
      </c>
      <c r="B40" s="10">
        <v>95.773012205116402</v>
      </c>
      <c r="C40" s="10">
        <v>-5.6975443710273597</v>
      </c>
      <c r="D40" s="10">
        <v>-1.1605527174533301</v>
      </c>
      <c r="E40" s="8"/>
      <c r="F40" s="10">
        <v>58</v>
      </c>
      <c r="G40" s="10">
        <v>86.196512721420703</v>
      </c>
      <c r="I40" s="7">
        <v>90.075467834089068</v>
      </c>
      <c r="J40" s="21">
        <v>95.773012205116402</v>
      </c>
      <c r="K40" s="7">
        <v>90.075467834089068</v>
      </c>
    </row>
    <row r="41" spans="1:11" x14ac:dyDescent="0.45">
      <c r="A41" s="10">
        <v>16</v>
      </c>
      <c r="B41" s="10">
        <v>101.54912017283699</v>
      </c>
      <c r="C41" s="10">
        <v>6.6609112374343198</v>
      </c>
      <c r="D41" s="10">
        <v>1.3567842800188601</v>
      </c>
      <c r="E41" s="8"/>
      <c r="F41" s="10">
        <v>62</v>
      </c>
      <c r="G41" s="10">
        <v>87.941853942204006</v>
      </c>
      <c r="I41" s="7">
        <v>108.21003141027177</v>
      </c>
      <c r="J41" s="21">
        <v>101.54912017283699</v>
      </c>
      <c r="K41" s="7">
        <v>108.21003141027177</v>
      </c>
    </row>
    <row r="42" spans="1:11" x14ac:dyDescent="0.45">
      <c r="A42" s="10">
        <v>17</v>
      </c>
      <c r="B42" s="10">
        <v>101.54912017283699</v>
      </c>
      <c r="C42" s="10">
        <v>-0.14054025346662499</v>
      </c>
      <c r="D42" s="10">
        <v>-2.8627135209630901E-2</v>
      </c>
      <c r="E42" s="8"/>
      <c r="F42" s="10">
        <v>66</v>
      </c>
      <c r="G42" s="10">
        <v>90.075467834089096</v>
      </c>
      <c r="I42" s="7">
        <v>101.40857991937082</v>
      </c>
      <c r="J42" s="21">
        <v>101.54912017283699</v>
      </c>
      <c r="K42" s="7">
        <v>101.40857991937082</v>
      </c>
    </row>
    <row r="43" spans="1:11" x14ac:dyDescent="0.45">
      <c r="A43" s="10">
        <v>18</v>
      </c>
      <c r="B43" s="10">
        <v>101.54912017283699</v>
      </c>
      <c r="C43" s="10">
        <v>3.0574818603262099</v>
      </c>
      <c r="D43" s="10">
        <v>0.62278916152188202</v>
      </c>
      <c r="E43" s="8"/>
      <c r="F43" s="10">
        <v>70</v>
      </c>
      <c r="G43" s="10">
        <v>95.648221329247505</v>
      </c>
      <c r="I43" s="7">
        <v>104.60660203316365</v>
      </c>
      <c r="J43" s="21">
        <v>101.54912017283699</v>
      </c>
      <c r="K43" s="7">
        <v>104.60660203316365</v>
      </c>
    </row>
    <row r="44" spans="1:11" x14ac:dyDescent="0.45">
      <c r="A44" s="10">
        <v>19</v>
      </c>
      <c r="B44" s="10">
        <v>101.54912017283699</v>
      </c>
      <c r="C44" s="10">
        <v>2.1478279969804701</v>
      </c>
      <c r="D44" s="10">
        <v>0.43749858819766602</v>
      </c>
      <c r="E44" s="8"/>
      <c r="F44" s="10">
        <v>74</v>
      </c>
      <c r="G44" s="10">
        <v>96.839175294866394</v>
      </c>
      <c r="I44" s="7">
        <v>103.69694816981792</v>
      </c>
      <c r="J44" s="21">
        <v>101.54912017283699</v>
      </c>
      <c r="K44" s="7">
        <v>103.69694816981792</v>
      </c>
    </row>
    <row r="45" spans="1:11" x14ac:dyDescent="0.45">
      <c r="A45" s="10">
        <v>20</v>
      </c>
      <c r="B45" s="10">
        <v>101.54912017283699</v>
      </c>
      <c r="C45" s="10">
        <v>-5.9008988435899896</v>
      </c>
      <c r="D45" s="10">
        <v>-1.20197470039373</v>
      </c>
      <c r="E45" s="8"/>
      <c r="F45" s="10">
        <v>78</v>
      </c>
      <c r="G45" s="10">
        <v>97.854131591651793</v>
      </c>
      <c r="I45" s="7">
        <v>95.648221329247463</v>
      </c>
      <c r="J45" s="21">
        <v>101.54912017283699</v>
      </c>
      <c r="K45" s="7">
        <v>95.648221329247463</v>
      </c>
    </row>
    <row r="46" spans="1:11" x14ac:dyDescent="0.45">
      <c r="A46" s="10">
        <v>21</v>
      </c>
      <c r="B46" s="10">
        <v>82.3852898901511</v>
      </c>
      <c r="C46" s="10">
        <v>0.82142199581929298</v>
      </c>
      <c r="D46" s="10">
        <v>0.16731831598744101</v>
      </c>
      <c r="E46" s="8"/>
      <c r="F46" s="10">
        <v>82</v>
      </c>
      <c r="G46" s="10">
        <v>101.40857991937099</v>
      </c>
      <c r="I46" s="7">
        <v>83.206711885970435</v>
      </c>
      <c r="J46" s="21">
        <v>82.3852898901511</v>
      </c>
      <c r="K46" s="7">
        <v>83.206711885970435</v>
      </c>
    </row>
    <row r="47" spans="1:11" x14ac:dyDescent="0.45">
      <c r="A47" s="10">
        <v>22</v>
      </c>
      <c r="B47" s="10">
        <v>82.3852898901511</v>
      </c>
      <c r="C47" s="10">
        <v>-0.86355904776220904</v>
      </c>
      <c r="D47" s="10">
        <v>-0.17590135930457501</v>
      </c>
      <c r="E47" s="8"/>
      <c r="F47" s="10">
        <v>86</v>
      </c>
      <c r="G47" s="10">
        <v>101.97208485892</v>
      </c>
      <c r="I47" s="7">
        <v>81.521730842388934</v>
      </c>
      <c r="J47" s="21">
        <v>82.3852898901511</v>
      </c>
      <c r="K47" s="7">
        <v>81.521730842388934</v>
      </c>
    </row>
    <row r="48" spans="1:11" x14ac:dyDescent="0.45">
      <c r="A48" s="10">
        <v>23</v>
      </c>
      <c r="B48" s="10">
        <v>82.3852898901511</v>
      </c>
      <c r="C48" s="10">
        <v>5.5565640520528898</v>
      </c>
      <c r="D48" s="10">
        <v>1.1318359437630301</v>
      </c>
      <c r="E48" s="8"/>
      <c r="F48" s="10">
        <v>90</v>
      </c>
      <c r="G48" s="10">
        <v>103.696948169818</v>
      </c>
      <c r="I48" s="7">
        <v>87.941853942204034</v>
      </c>
      <c r="J48" s="21">
        <v>82.3852898901511</v>
      </c>
      <c r="K48" s="7">
        <v>87.941853942204034</v>
      </c>
    </row>
    <row r="49" spans="1:11" x14ac:dyDescent="0.45">
      <c r="A49" s="10">
        <v>24</v>
      </c>
      <c r="B49" s="10">
        <v>82.3852898901511</v>
      </c>
      <c r="C49" s="10">
        <v>-2.8523397434453002</v>
      </c>
      <c r="D49" s="10">
        <v>-0.58100304706511396</v>
      </c>
      <c r="E49" s="8"/>
      <c r="F49" s="10">
        <v>94</v>
      </c>
      <c r="G49" s="10">
        <v>104.60660203316399</v>
      </c>
      <c r="I49" s="7">
        <v>79.532950146705844</v>
      </c>
      <c r="J49" s="21">
        <v>82.3852898901511</v>
      </c>
      <c r="K49" s="7">
        <v>79.532950146705844</v>
      </c>
    </row>
    <row r="50" spans="1:11" ht="18.600000000000001" thickBot="1" x14ac:dyDescent="0.5">
      <c r="A50" s="11">
        <v>25</v>
      </c>
      <c r="B50" s="11">
        <v>82.3852898901511</v>
      </c>
      <c r="C50" s="11">
        <v>-4.5865301347346001</v>
      </c>
      <c r="D50" s="11">
        <v>-0.93424634630586201</v>
      </c>
      <c r="E50" s="8"/>
      <c r="F50" s="11">
        <v>98</v>
      </c>
      <c r="G50" s="11">
        <v>108.21003141027199</v>
      </c>
      <c r="I50" s="7">
        <v>77.79875975541654</v>
      </c>
      <c r="J50" s="21">
        <v>82.3852898901511</v>
      </c>
      <c r="K50" s="7">
        <v>77.79875975541654</v>
      </c>
    </row>
    <row r="51" spans="1:11" x14ac:dyDescent="0.45">
      <c r="A51" s="8"/>
      <c r="B51" s="8"/>
      <c r="C51" s="8"/>
      <c r="D51" s="8"/>
      <c r="E51" s="8"/>
      <c r="F51" s="8"/>
      <c r="G51" s="8"/>
    </row>
    <row r="52" spans="1:11" x14ac:dyDescent="0.45">
      <c r="A52" s="8"/>
      <c r="B52" s="8"/>
      <c r="C52" s="8"/>
      <c r="D52" s="8"/>
      <c r="E52" s="8"/>
      <c r="F52" s="8"/>
      <c r="G52" s="8"/>
    </row>
  </sheetData>
  <sortState xmlns:xlrd2="http://schemas.microsoft.com/office/spreadsheetml/2017/richdata2" ref="G26:G50">
    <sortCondition ref="G26"/>
  </sortState>
  <phoneticPr fontId="5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</vt:lpstr>
      <vt:lpstr>相関係数</vt:lpstr>
      <vt:lpstr>解析結果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2020-02-14T15:00:00Z</dcterms:created>
  <dcterms:modified xsi:type="dcterms:W3CDTF">2021-08-13T05:49:58Z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