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60" windowWidth="11310" windowHeight="4590"/>
  </bookViews>
  <sheets>
    <sheet name="数量化理Ⅱ類_分析結果" sheetId="71" r:id="rId1"/>
    <sheet name="数量化Ⅱ類_初期値" sheetId="70" r:id="rId2"/>
    <sheet name="データの変換" sheetId="59" r:id="rId3"/>
    <sheet name="データラベル" sheetId="72" r:id="rId4"/>
    <sheet name="数量化Ⅱ類_データ" sheetId="3" r:id="rId5"/>
  </sheets>
  <definedNames>
    <definedName name="solver_adj" localSheetId="1" hidden="1">数量化Ⅱ類_初期値!$C$24:$L$24</definedName>
    <definedName name="solver_adj" localSheetId="0" hidden="1">数量化理Ⅱ類_分析結果!$C$24:$L$24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hs1" localSheetId="1" hidden="1">数量化Ⅱ類_初期値!$G$24</definedName>
    <definedName name="solver_lhs1" localSheetId="0" hidden="1">数量化理Ⅱ類_分析結果!$C$24</definedName>
    <definedName name="solver_lhs2" localSheetId="1" hidden="1">数量化Ⅱ類_初期値!$J$24</definedName>
    <definedName name="solver_lhs2" localSheetId="0" hidden="1">数量化理Ⅱ類_分析結果!$G$24</definedName>
    <definedName name="solver_lhs3" localSheetId="1" hidden="1">数量化Ⅱ類_初期値!$C$24</definedName>
    <definedName name="solver_lhs3" localSheetId="0" hidden="1">数量化理Ⅱ類_分析結果!$J$24</definedName>
    <definedName name="solver_lhs4" localSheetId="1" hidden="1">数量化Ⅱ類_初期値!$C$24:$L$24</definedName>
    <definedName name="solver_lhs4" localSheetId="0" hidden="1">数量化理Ⅱ類_分析結果!$C$24:$L$24</definedName>
    <definedName name="solver_lin" localSheetId="1" hidden="1">2</definedName>
    <definedName name="solver_lin" localSheetId="0" hidden="1">2</definedName>
    <definedName name="solver_neg" localSheetId="1" hidden="1">2</definedName>
    <definedName name="solver_neg" localSheetId="0" hidden="1">2</definedName>
    <definedName name="solver_num" localSheetId="1" hidden="1">4</definedName>
    <definedName name="solver_num" localSheetId="0" hidden="1">3</definedName>
    <definedName name="solver_nwt" localSheetId="1" hidden="1">1</definedName>
    <definedName name="solver_nwt" localSheetId="0" hidden="1">1</definedName>
    <definedName name="solver_opt" localSheetId="1" hidden="1">数量化Ⅱ類_初期値!$N$27</definedName>
    <definedName name="solver_opt" localSheetId="0" hidden="1">数量化理Ⅱ類_分析結果!$N$27</definedName>
    <definedName name="solver_pre" localSheetId="1" hidden="1">0.000001</definedName>
    <definedName name="solver_pre" localSheetId="0" hidden="1">0.000001</definedName>
    <definedName name="solver_rel1" localSheetId="1" hidden="1">2</definedName>
    <definedName name="solver_rel1" localSheetId="0" hidden="1">2</definedName>
    <definedName name="solver_rel2" localSheetId="1" hidden="1">2</definedName>
    <definedName name="solver_rel2" localSheetId="0" hidden="1">2</definedName>
    <definedName name="solver_rel3" localSheetId="1" hidden="1">2</definedName>
    <definedName name="solver_rel3" localSheetId="0" hidden="1">2</definedName>
    <definedName name="solver_rel4" localSheetId="1" hidden="1">1</definedName>
    <definedName name="solver_rel4" localSheetId="0" hidden="1">1</definedName>
    <definedName name="solver_rhs1" localSheetId="1" hidden="1">0</definedName>
    <definedName name="solver_rhs1" localSheetId="0" hidden="1">0</definedName>
    <definedName name="solver_rhs2" localSheetId="1" hidden="1">0</definedName>
    <definedName name="solver_rhs2" localSheetId="0" hidden="1">0</definedName>
    <definedName name="solver_rhs3" localSheetId="1" hidden="1">0</definedName>
    <definedName name="solver_rhs3" localSheetId="0" hidden="1">0</definedName>
    <definedName name="solver_rhs4" localSheetId="1" hidden="1">1</definedName>
    <definedName name="solver_rhs4" localSheetId="0" hidden="1">1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J52" i="71"/>
  <c r="N24" i="70"/>
  <c r="C31" i="71" l="1"/>
  <c r="C32"/>
  <c r="D32"/>
  <c r="E32"/>
  <c r="F32"/>
  <c r="G32"/>
  <c r="H32"/>
  <c r="I32"/>
  <c r="J32"/>
  <c r="K32"/>
  <c r="L32"/>
  <c r="C33"/>
  <c r="D33"/>
  <c r="E33"/>
  <c r="F33"/>
  <c r="G33"/>
  <c r="H33"/>
  <c r="I33"/>
  <c r="J33"/>
  <c r="K33"/>
  <c r="L33"/>
  <c r="C34"/>
  <c r="D34"/>
  <c r="E34"/>
  <c r="F34"/>
  <c r="G34"/>
  <c r="H34"/>
  <c r="I34"/>
  <c r="J34"/>
  <c r="K34"/>
  <c r="L34"/>
  <c r="C35"/>
  <c r="D35"/>
  <c r="E35"/>
  <c r="F35"/>
  <c r="G35"/>
  <c r="H35"/>
  <c r="I35"/>
  <c r="J35"/>
  <c r="K35"/>
  <c r="L35"/>
  <c r="C36"/>
  <c r="D36"/>
  <c r="E36"/>
  <c r="F36"/>
  <c r="G36"/>
  <c r="H36"/>
  <c r="I36"/>
  <c r="J36"/>
  <c r="K36"/>
  <c r="L36"/>
  <c r="C37"/>
  <c r="D37"/>
  <c r="E37"/>
  <c r="F37"/>
  <c r="G37"/>
  <c r="H37"/>
  <c r="I37"/>
  <c r="J37"/>
  <c r="K37"/>
  <c r="L37"/>
  <c r="C38"/>
  <c r="D38"/>
  <c r="E38"/>
  <c r="F38"/>
  <c r="G38"/>
  <c r="H38"/>
  <c r="I38"/>
  <c r="J38"/>
  <c r="K38"/>
  <c r="L38"/>
  <c r="C39"/>
  <c r="D39"/>
  <c r="E39"/>
  <c r="F39"/>
  <c r="G39"/>
  <c r="H39"/>
  <c r="I39"/>
  <c r="J39"/>
  <c r="K39"/>
  <c r="L39"/>
  <c r="C40"/>
  <c r="D40"/>
  <c r="E40"/>
  <c r="F40"/>
  <c r="G40"/>
  <c r="H40"/>
  <c r="I40"/>
  <c r="J40"/>
  <c r="K40"/>
  <c r="L40"/>
  <c r="C41"/>
  <c r="D41"/>
  <c r="E41"/>
  <c r="F41"/>
  <c r="G41"/>
  <c r="H41"/>
  <c r="I41"/>
  <c r="J41"/>
  <c r="K41"/>
  <c r="L41"/>
  <c r="C42"/>
  <c r="D42"/>
  <c r="E42"/>
  <c r="F42"/>
  <c r="G42"/>
  <c r="H42"/>
  <c r="I42"/>
  <c r="J42"/>
  <c r="K42"/>
  <c r="L42"/>
  <c r="C43"/>
  <c r="D43"/>
  <c r="E43"/>
  <c r="F43"/>
  <c r="G43"/>
  <c r="H43"/>
  <c r="I43"/>
  <c r="J43"/>
  <c r="K43"/>
  <c r="L43"/>
  <c r="C44"/>
  <c r="D44"/>
  <c r="E44"/>
  <c r="F44"/>
  <c r="G44"/>
  <c r="H44"/>
  <c r="I44"/>
  <c r="J44"/>
  <c r="K44"/>
  <c r="L44"/>
  <c r="C45"/>
  <c r="D45"/>
  <c r="E45"/>
  <c r="F45"/>
  <c r="G45"/>
  <c r="H45"/>
  <c r="I45"/>
  <c r="J45"/>
  <c r="K45"/>
  <c r="L45"/>
  <c r="C46"/>
  <c r="D46"/>
  <c r="E46"/>
  <c r="F46"/>
  <c r="G46"/>
  <c r="H46"/>
  <c r="I46"/>
  <c r="J46"/>
  <c r="K46"/>
  <c r="L46"/>
  <c r="C47"/>
  <c r="D47"/>
  <c r="E47"/>
  <c r="F47"/>
  <c r="G47"/>
  <c r="H47"/>
  <c r="I47"/>
  <c r="J47"/>
  <c r="K47"/>
  <c r="L47"/>
  <c r="C48"/>
  <c r="D48"/>
  <c r="E48"/>
  <c r="F48"/>
  <c r="G48"/>
  <c r="H48"/>
  <c r="I48"/>
  <c r="J48"/>
  <c r="K48"/>
  <c r="L48"/>
  <c r="C49"/>
  <c r="D49"/>
  <c r="E49"/>
  <c r="F49"/>
  <c r="G49"/>
  <c r="H49"/>
  <c r="I49"/>
  <c r="J49"/>
  <c r="K49"/>
  <c r="L49"/>
  <c r="C50"/>
  <c r="D50"/>
  <c r="E50"/>
  <c r="F50"/>
  <c r="G50"/>
  <c r="H50"/>
  <c r="I50"/>
  <c r="J50"/>
  <c r="K50"/>
  <c r="L50"/>
  <c r="D31"/>
  <c r="E31"/>
  <c r="F31"/>
  <c r="G31"/>
  <c r="H31"/>
  <c r="I31"/>
  <c r="J31"/>
  <c r="K31"/>
  <c r="L31"/>
  <c r="C51" l="1"/>
  <c r="E51"/>
  <c r="G51"/>
  <c r="I51"/>
  <c r="K51"/>
  <c r="D51"/>
  <c r="F51"/>
  <c r="H51"/>
  <c r="J51"/>
  <c r="L51"/>
  <c r="C52" l="1"/>
  <c r="C53" s="1"/>
  <c r="C57" s="1"/>
  <c r="J53"/>
  <c r="G52"/>
  <c r="G53" s="1"/>
  <c r="G57" s="1"/>
  <c r="K57" l="1"/>
  <c r="L57"/>
  <c r="J57"/>
  <c r="H57"/>
  <c r="I57"/>
  <c r="E57"/>
  <c r="D57"/>
  <c r="F57"/>
  <c r="H58" l="1"/>
  <c r="D58"/>
  <c r="K58"/>
  <c r="K59"/>
  <c r="H59"/>
  <c r="H60" s="1"/>
  <c r="D59"/>
  <c r="D60" s="1"/>
  <c r="K60" l="1"/>
  <c r="P24" i="70"/>
  <c r="O24"/>
  <c r="N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1" i="71" l="1"/>
  <c r="N20"/>
  <c r="N19"/>
  <c r="N18"/>
  <c r="N17"/>
  <c r="N16"/>
  <c r="N15"/>
  <c r="N14"/>
  <c r="N13"/>
  <c r="N12"/>
  <c r="N11"/>
  <c r="N10"/>
  <c r="N9"/>
  <c r="N8"/>
  <c r="N7"/>
  <c r="N6"/>
  <c r="N5"/>
  <c r="N4"/>
  <c r="N3"/>
  <c r="N2"/>
  <c r="N24" l="1"/>
  <c r="O24"/>
  <c r="N27" i="70"/>
  <c r="P24" i="71" l="1"/>
  <c r="N27" l="1"/>
</calcChain>
</file>

<file path=xl/sharedStrings.xml><?xml version="1.0" encoding="utf-8"?>
<sst xmlns="http://schemas.openxmlformats.org/spreadsheetml/2006/main" count="201" uniqueCount="66">
  <si>
    <t>年代</t>
    <rPh sb="0" eb="2">
      <t>ネンダイ</t>
    </rPh>
    <phoneticPr fontId="1"/>
  </si>
  <si>
    <t>情報収集</t>
    <rPh sb="0" eb="2">
      <t>ジョウホウ</t>
    </rPh>
    <rPh sb="2" eb="4">
      <t>シュウシュウ</t>
    </rPh>
    <phoneticPr fontId="1"/>
  </si>
  <si>
    <t>健康志向</t>
    <rPh sb="0" eb="2">
      <t>ケンコウ</t>
    </rPh>
    <rPh sb="2" eb="4">
      <t>シコウ</t>
    </rPh>
    <phoneticPr fontId="1"/>
  </si>
  <si>
    <r>
      <t>ID(</t>
    </r>
    <r>
      <rPr>
        <i/>
        <sz val="11"/>
        <color theme="1"/>
        <rFont val="ＭＳ Ｐゴシック"/>
        <family val="3"/>
        <charset val="128"/>
        <scheme val="minor"/>
      </rPr>
      <t>i</t>
    </r>
    <r>
      <rPr>
        <sz val="11"/>
        <color theme="1"/>
        <rFont val="ＭＳ Ｐゴシック"/>
        <family val="2"/>
        <charset val="128"/>
        <scheme val="minor"/>
      </rPr>
      <t>)</t>
    </r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</si>
  <si>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</si>
  <si>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</si>
  <si>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</si>
  <si>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</si>
  <si>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低い</t>
    <rPh sb="0" eb="1">
      <t>ヒク</t>
    </rPh>
    <phoneticPr fontId="1"/>
  </si>
  <si>
    <t>普通</t>
    <rPh sb="0" eb="2">
      <t>フツウ</t>
    </rPh>
    <phoneticPr fontId="1"/>
  </si>
  <si>
    <t>高い</t>
    <rPh sb="0" eb="1">
      <t>タカ</t>
    </rPh>
    <phoneticPr fontId="1"/>
  </si>
  <si>
    <t>購買ブランド</t>
    <rPh sb="0" eb="2">
      <t>コウバイ</t>
    </rPh>
    <phoneticPr fontId="1"/>
  </si>
  <si>
    <t>A</t>
  </si>
  <si>
    <t>B</t>
  </si>
  <si>
    <t>B</t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</si>
  <si>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rPh sb="0" eb="2">
      <t>ネンダイ</t>
    </rPh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</si>
  <si>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12</t>
    </r>
    <rPh sb="0" eb="2">
      <t>ネンダイ</t>
    </rPh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</si>
  <si>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13</t>
    </r>
    <rPh sb="0" eb="2">
      <t>ネンダイ</t>
    </rPh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</si>
  <si>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Ph sb="0" eb="2">
      <t>ネンダイ</t>
    </rPh>
    <phoneticPr fontId="1"/>
  </si>
  <si>
    <r>
      <t>健康志向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rPh sb="0" eb="2">
      <t>ケンコウ</t>
    </rPh>
    <rPh sb="2" eb="4">
      <t>シコウ</t>
    </rPh>
    <phoneticPr fontId="1"/>
  </si>
  <si>
    <r>
      <t>健康志向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ケンコウ</t>
    </rPh>
    <rPh sb="2" eb="4">
      <t>シコウ</t>
    </rPh>
    <phoneticPr fontId="1"/>
  </si>
  <si>
    <r>
      <t>健康志向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ケンコウ</t>
    </rPh>
    <rPh sb="2" eb="4">
      <t>シコウ</t>
    </rPh>
    <phoneticPr fontId="1"/>
  </si>
  <si>
    <r>
      <t>情報収集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rPh sb="0" eb="2">
      <t>ジョウホウ</t>
    </rPh>
    <rPh sb="2" eb="4">
      <t>シュウシュウ</t>
    </rPh>
    <phoneticPr fontId="1"/>
  </si>
  <si>
    <r>
      <t>情報収集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ジョウホウ</t>
    </rPh>
    <rPh sb="2" eb="4">
      <t>シュウシュウ</t>
    </rPh>
    <phoneticPr fontId="1"/>
  </si>
  <si>
    <r>
      <t>情報収集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ジョウホウ</t>
    </rPh>
    <rPh sb="2" eb="4">
      <t>シュウシュウ</t>
    </rPh>
    <phoneticPr fontId="1"/>
  </si>
  <si>
    <r>
      <t>購買ブランド</t>
    </r>
    <r>
      <rPr>
        <i/>
        <sz val="11"/>
        <color theme="1"/>
        <rFont val="ＭＳ Ｐゴシック"/>
        <family val="3"/>
        <charset val="128"/>
        <scheme val="minor"/>
      </rPr>
      <t/>
    </r>
    <rPh sb="0" eb="2">
      <t>コウバイ</t>
    </rPh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</si>
  <si>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Ph sb="0" eb="2">
      <t>ネンダイ</t>
    </rPh>
    <phoneticPr fontId="1"/>
  </si>
  <si>
    <r>
      <t>健康志向収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Ph sb="0" eb="2">
      <t>ケンコウ</t>
    </rPh>
    <rPh sb="2" eb="4">
      <t>シコウ</t>
    </rPh>
    <rPh sb="4" eb="5">
      <t>オサム</t>
    </rPh>
    <phoneticPr fontId="1"/>
  </si>
  <si>
    <r>
      <t>購買ブランド(変換)</t>
    </r>
    <r>
      <rPr>
        <i/>
        <sz val="11"/>
        <color theme="1"/>
        <rFont val="ＭＳ Ｐゴシック"/>
        <family val="3"/>
        <charset val="128"/>
        <scheme val="minor"/>
      </rPr>
      <t>y</t>
    </r>
    <rPh sb="0" eb="2">
      <t>コウバイ</t>
    </rPh>
    <rPh sb="7" eb="9">
      <t>ヘンカン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</si>
  <si>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</si>
  <si>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12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</si>
  <si>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13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</si>
  <si>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</si>
  <si>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</si>
  <si>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</si>
  <si>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</si>
  <si>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</si>
  <si>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</si>
  <si>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r>
      <rPr>
        <sz val="11"/>
        <color theme="1"/>
        <rFont val="ＭＳ Ｐゴシック"/>
        <family val="2"/>
        <charset val="128"/>
        <scheme val="minor"/>
      </rPr>
      <t/>
    </r>
  </si>
  <si>
    <t>総平方和</t>
    <rPh sb="0" eb="1">
      <t>ソウ</t>
    </rPh>
    <rPh sb="1" eb="3">
      <t>ヘイホウ</t>
    </rPh>
    <rPh sb="3" eb="4">
      <t>ワ</t>
    </rPh>
    <phoneticPr fontId="1"/>
  </si>
  <si>
    <t>群内平方和</t>
    <rPh sb="0" eb="1">
      <t>グン</t>
    </rPh>
    <rPh sb="1" eb="2">
      <t>ナイ</t>
    </rPh>
    <rPh sb="2" eb="4">
      <t>ヘイホウ</t>
    </rPh>
    <rPh sb="4" eb="5">
      <t>ワ</t>
    </rPh>
    <phoneticPr fontId="1"/>
  </si>
  <si>
    <t>群間平方和</t>
    <rPh sb="0" eb="1">
      <t>グン</t>
    </rPh>
    <rPh sb="1" eb="2">
      <t>カン</t>
    </rPh>
    <rPh sb="2" eb="3">
      <t>ヘイ</t>
    </rPh>
    <rPh sb="3" eb="4">
      <t>ホウ</t>
    </rPh>
    <rPh sb="4" eb="5">
      <t>ワ</t>
    </rPh>
    <phoneticPr fontId="1"/>
  </si>
  <si>
    <r>
      <t>情報収集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Ph sb="0" eb="2">
      <t>ジョウホウ</t>
    </rPh>
    <rPh sb="2" eb="4">
      <t>シュウシュウ</t>
    </rPh>
    <phoneticPr fontId="1"/>
  </si>
  <si>
    <r>
      <t>情報収集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rPh sb="0" eb="2">
      <t>ジョウホウ</t>
    </rPh>
    <rPh sb="2" eb="4">
      <t>シュウシュウ</t>
    </rPh>
    <phoneticPr fontId="1"/>
  </si>
  <si>
    <r>
      <t>情報収集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ジョウホウ</t>
    </rPh>
    <rPh sb="2" eb="4">
      <t>シュウシュウ</t>
    </rPh>
    <phoneticPr fontId="1"/>
  </si>
  <si>
    <r>
      <t>情報収集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ジョウホウ</t>
    </rPh>
    <rPh sb="2" eb="4">
      <t>シュウシュウ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</si>
  <si>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r>
      <rPr>
        <sz val="11"/>
        <color theme="1"/>
        <rFont val="ＭＳ Ｐゴシック"/>
        <family val="2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12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12</t>
    </r>
    <r>
      <rPr>
        <sz val="11"/>
        <color theme="1"/>
        <rFont val="ＭＳ Ｐゴシック"/>
        <family val="2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13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13</t>
    </r>
    <r>
      <rPr>
        <sz val="11"/>
        <color theme="1"/>
        <rFont val="ＭＳ Ｐゴシック"/>
        <family val="2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>
      <rPr>
        <sz val="11"/>
        <color theme="1"/>
        <rFont val="ＭＳ Ｐゴシック"/>
        <family val="2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r>
      <rPr>
        <sz val="11"/>
        <color theme="1"/>
        <rFont val="ＭＳ Ｐゴシック"/>
        <family val="2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2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2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r>
      <rPr>
        <sz val="11"/>
        <color theme="1"/>
        <rFont val="ＭＳ Ｐゴシック"/>
        <family val="2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sz val="11"/>
        <color theme="1"/>
        <rFont val="ＭＳ Ｐゴシック"/>
        <family val="2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phoneticPr fontId="1"/>
  </si>
  <si>
    <t>相関比</t>
    <rPh sb="0" eb="2">
      <t>ソウカン</t>
    </rPh>
    <rPh sb="2" eb="3">
      <t>ヒ</t>
    </rPh>
    <phoneticPr fontId="1"/>
  </si>
  <si>
    <r>
      <t>ID(</t>
    </r>
    <r>
      <rPr>
        <i/>
        <sz val="11"/>
        <color theme="1"/>
        <rFont val="ＭＳ Ｐゴシック"/>
        <family val="3"/>
        <charset val="128"/>
        <scheme val="minor"/>
      </rPr>
      <t>i</t>
    </r>
    <r>
      <rPr>
        <sz val="11"/>
        <color theme="1"/>
        <rFont val="ＭＳ Ｐゴシック"/>
        <family val="2"/>
        <charset val="128"/>
        <scheme val="minor"/>
      </rPr>
      <t>)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</si>
  <si>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</si>
  <si>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1２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12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</si>
  <si>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1３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13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</si>
  <si>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</si>
  <si>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</si>
  <si>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</si>
  <si>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</si>
  <si>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</si>
  <si>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</si>
  <si>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</si>
  <si>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t>合計</t>
    <rPh sb="0" eb="2">
      <t>ゴウケイ</t>
    </rPh>
    <phoneticPr fontId="1"/>
  </si>
  <si>
    <t>カテゴリ合計</t>
    <rPh sb="4" eb="6">
      <t>ゴウケイ</t>
    </rPh>
    <phoneticPr fontId="1"/>
  </si>
  <si>
    <t>カテゴリ平均</t>
    <rPh sb="4" eb="6">
      <t>ヘイキン</t>
    </rPh>
    <phoneticPr fontId="1"/>
  </si>
  <si>
    <t>基準化した係数</t>
    <rPh sb="0" eb="3">
      <t>キジュンカ</t>
    </rPh>
    <rPh sb="5" eb="7">
      <t>ケイスウ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</si>
  <si>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</si>
  <si>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</si>
  <si>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レンジ</t>
    <phoneticPr fontId="1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</si>
</sst>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00_ 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176" fontId="4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0" fontId="4" fillId="0" borderId="1" xfId="0" applyFont="1" applyFill="1" applyBorder="1" applyAlignment="1">
      <alignment vertical="center" wrapText="1"/>
    </xf>
    <xf numFmtId="176" fontId="0" fillId="0" borderId="0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0" borderId="3" xfId="0" applyNumberFormat="1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176" fontId="0" fillId="0" borderId="2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1"/>
  <sheetViews>
    <sheetView tabSelected="1" zoomScale="65" zoomScaleNormal="65" workbookViewId="0">
      <selection activeCell="J53" sqref="J53:L53"/>
    </sheetView>
  </sheetViews>
  <sheetFormatPr defaultRowHeight="13.5"/>
  <cols>
    <col min="1" max="1" width="5.25" style="1" bestFit="1" customWidth="1"/>
    <col min="2" max="2" width="11.375" style="1" bestFit="1" customWidth="1"/>
    <col min="3" max="4" width="7.75" style="1" bestFit="1" customWidth="1"/>
    <col min="5" max="5" width="8" style="1" bestFit="1" customWidth="1"/>
    <col min="6" max="6" width="7.75" style="1" bestFit="1" customWidth="1"/>
    <col min="7" max="12" width="11.625" style="1" bestFit="1" customWidth="1"/>
    <col min="13" max="13" width="17.875" style="1" bestFit="1" customWidth="1"/>
    <col min="14" max="14" width="29.5" style="1" customWidth="1"/>
    <col min="15" max="16" width="11.125" style="1" bestFit="1" customWidth="1"/>
    <col min="17" max="16384" width="9" style="1"/>
  </cols>
  <sheetData>
    <row r="1" spans="1:14" ht="33">
      <c r="A1" s="13" t="s">
        <v>3</v>
      </c>
      <c r="B1" s="13" t="s">
        <v>11</v>
      </c>
      <c r="C1" s="6" t="s">
        <v>15</v>
      </c>
      <c r="D1" s="6" t="s">
        <v>16</v>
      </c>
      <c r="E1" s="6" t="s">
        <v>17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43</v>
      </c>
      <c r="K1" s="6" t="s">
        <v>44</v>
      </c>
      <c r="L1" s="6" t="s">
        <v>45</v>
      </c>
      <c r="M1" s="13" t="s">
        <v>28</v>
      </c>
      <c r="N1" s="19" t="s">
        <v>46</v>
      </c>
    </row>
    <row r="2" spans="1:14">
      <c r="A2" s="4">
        <v>1</v>
      </c>
      <c r="B2" s="10" t="s">
        <v>12</v>
      </c>
      <c r="C2" s="4">
        <v>0</v>
      </c>
      <c r="D2" s="4">
        <v>0</v>
      </c>
      <c r="E2" s="4">
        <v>1</v>
      </c>
      <c r="F2" s="4">
        <v>0</v>
      </c>
      <c r="G2" s="4">
        <v>1</v>
      </c>
      <c r="H2" s="4">
        <v>0</v>
      </c>
      <c r="I2" s="4">
        <v>0</v>
      </c>
      <c r="J2" s="4">
        <v>0</v>
      </c>
      <c r="K2" s="4">
        <v>0</v>
      </c>
      <c r="L2" s="4">
        <v>1</v>
      </c>
      <c r="M2" s="4">
        <v>1</v>
      </c>
      <c r="N2" s="29">
        <f>SUMPRODUCT(C2:L2,$C$24:$L$24)</f>
        <v>0.91790712952169706</v>
      </c>
    </row>
    <row r="3" spans="1:14">
      <c r="A3" s="1">
        <v>2</v>
      </c>
      <c r="B3" s="2" t="s">
        <v>12</v>
      </c>
      <c r="C3" s="1">
        <v>0</v>
      </c>
      <c r="D3" s="1">
        <v>0</v>
      </c>
      <c r="E3" s="1">
        <v>1</v>
      </c>
      <c r="F3" s="1">
        <v>0</v>
      </c>
      <c r="G3" s="1">
        <v>1</v>
      </c>
      <c r="H3" s="1">
        <v>0</v>
      </c>
      <c r="I3" s="1">
        <v>0</v>
      </c>
      <c r="J3" s="1">
        <v>0</v>
      </c>
      <c r="K3" s="1">
        <v>0</v>
      </c>
      <c r="L3" s="1">
        <v>1</v>
      </c>
      <c r="M3" s="1">
        <v>1</v>
      </c>
      <c r="N3" s="20">
        <f>SUMPRODUCT(C3:L3,$C$24:$L$24)</f>
        <v>0.91790712952169706</v>
      </c>
    </row>
    <row r="4" spans="1:14">
      <c r="A4" s="1">
        <v>3</v>
      </c>
      <c r="B4" s="2" t="s">
        <v>12</v>
      </c>
      <c r="C4" s="1">
        <v>1</v>
      </c>
      <c r="D4" s="1">
        <v>0</v>
      </c>
      <c r="E4" s="1">
        <v>0</v>
      </c>
      <c r="F4" s="1">
        <v>0</v>
      </c>
      <c r="G4" s="1">
        <v>0</v>
      </c>
      <c r="H4" s="1">
        <v>1</v>
      </c>
      <c r="I4" s="1">
        <v>0</v>
      </c>
      <c r="J4" s="1">
        <v>0</v>
      </c>
      <c r="K4" s="1">
        <v>1</v>
      </c>
      <c r="L4" s="1">
        <v>0</v>
      </c>
      <c r="M4" s="1">
        <v>1</v>
      </c>
      <c r="N4" s="20">
        <f t="shared" ref="N4:N21" si="0">SUMPRODUCT(C4:L4,$C$24:$L$24)</f>
        <v>0.53947159984444704</v>
      </c>
    </row>
    <row r="5" spans="1:14">
      <c r="A5" s="1">
        <v>4</v>
      </c>
      <c r="B5" s="2" t="s">
        <v>12</v>
      </c>
      <c r="C5" s="1">
        <v>0</v>
      </c>
      <c r="D5" s="1">
        <v>1</v>
      </c>
      <c r="E5" s="1">
        <v>0</v>
      </c>
      <c r="F5" s="1">
        <v>0</v>
      </c>
      <c r="G5" s="1">
        <v>0</v>
      </c>
      <c r="H5" s="1">
        <v>1</v>
      </c>
      <c r="I5" s="1">
        <v>0</v>
      </c>
      <c r="J5" s="1">
        <v>0</v>
      </c>
      <c r="K5" s="1">
        <v>1</v>
      </c>
      <c r="L5" s="1">
        <v>0</v>
      </c>
      <c r="M5" s="1">
        <v>1</v>
      </c>
      <c r="N5" s="20">
        <f>SUMPRODUCT(C5:L5,$C$24:$L$24)</f>
        <v>0.84007260959185959</v>
      </c>
    </row>
    <row r="6" spans="1:14">
      <c r="A6" s="1">
        <v>5</v>
      </c>
      <c r="B6" s="2" t="s">
        <v>12</v>
      </c>
      <c r="C6" s="1">
        <v>0</v>
      </c>
      <c r="D6" s="1">
        <v>1</v>
      </c>
      <c r="E6" s="1">
        <v>0</v>
      </c>
      <c r="F6" s="1">
        <v>0</v>
      </c>
      <c r="G6" s="1">
        <v>0</v>
      </c>
      <c r="H6" s="1">
        <v>1</v>
      </c>
      <c r="I6" s="1">
        <v>0</v>
      </c>
      <c r="J6" s="1">
        <v>0</v>
      </c>
      <c r="K6" s="1">
        <v>1</v>
      </c>
      <c r="L6" s="1">
        <v>0</v>
      </c>
      <c r="M6" s="1">
        <v>1</v>
      </c>
      <c r="N6" s="20">
        <f t="shared" si="0"/>
        <v>0.84007260959185959</v>
      </c>
    </row>
    <row r="7" spans="1:14">
      <c r="A7" s="1">
        <v>6</v>
      </c>
      <c r="B7" s="2" t="s">
        <v>12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1</v>
      </c>
      <c r="I7" s="1">
        <v>0</v>
      </c>
      <c r="J7" s="1">
        <v>0</v>
      </c>
      <c r="K7" s="1">
        <v>1</v>
      </c>
      <c r="L7" s="1">
        <v>0</v>
      </c>
      <c r="M7" s="1">
        <v>1</v>
      </c>
      <c r="N7" s="20">
        <f t="shared" si="0"/>
        <v>0.84007260959185959</v>
      </c>
    </row>
    <row r="8" spans="1:14">
      <c r="A8" s="1">
        <v>7</v>
      </c>
      <c r="B8" s="2" t="s">
        <v>12</v>
      </c>
      <c r="C8" s="1">
        <v>1</v>
      </c>
      <c r="D8" s="1">
        <v>0</v>
      </c>
      <c r="E8" s="1">
        <v>0</v>
      </c>
      <c r="F8" s="1">
        <v>0</v>
      </c>
      <c r="G8" s="1">
        <v>1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1</v>
      </c>
      <c r="N8" s="20">
        <f t="shared" si="0"/>
        <v>0</v>
      </c>
    </row>
    <row r="9" spans="1:14">
      <c r="A9" s="1">
        <v>8</v>
      </c>
      <c r="B9" s="2" t="s">
        <v>12</v>
      </c>
      <c r="C9" s="1">
        <v>1</v>
      </c>
      <c r="D9" s="1">
        <v>0</v>
      </c>
      <c r="E9" s="1">
        <v>0</v>
      </c>
      <c r="F9" s="1">
        <v>0</v>
      </c>
      <c r="G9" s="1">
        <v>1</v>
      </c>
      <c r="H9" s="1">
        <v>0</v>
      </c>
      <c r="I9" s="1">
        <v>0</v>
      </c>
      <c r="J9" s="1">
        <v>0</v>
      </c>
      <c r="K9" s="1">
        <v>0</v>
      </c>
      <c r="L9" s="1">
        <v>1</v>
      </c>
      <c r="M9" s="1">
        <v>1</v>
      </c>
      <c r="N9" s="20">
        <f t="shared" si="0"/>
        <v>1.7526136269161581</v>
      </c>
    </row>
    <row r="10" spans="1:14">
      <c r="A10" s="1">
        <v>9</v>
      </c>
      <c r="B10" s="2" t="s">
        <v>12</v>
      </c>
      <c r="C10" s="1">
        <v>0</v>
      </c>
      <c r="D10" s="1">
        <v>0</v>
      </c>
      <c r="E10" s="1">
        <v>0</v>
      </c>
      <c r="F10" s="1">
        <v>1</v>
      </c>
      <c r="G10" s="1">
        <v>1</v>
      </c>
      <c r="H10" s="1">
        <v>0</v>
      </c>
      <c r="I10" s="1">
        <v>0</v>
      </c>
      <c r="J10" s="1">
        <v>1</v>
      </c>
      <c r="K10" s="1">
        <v>0</v>
      </c>
      <c r="L10" s="1">
        <v>0</v>
      </c>
      <c r="M10" s="1">
        <v>1</v>
      </c>
      <c r="N10" s="20">
        <f t="shared" si="0"/>
        <v>1.2238791036688645</v>
      </c>
    </row>
    <row r="11" spans="1:14">
      <c r="A11" s="1">
        <v>10</v>
      </c>
      <c r="B11" s="2" t="s">
        <v>12</v>
      </c>
      <c r="C11" s="1">
        <v>1</v>
      </c>
      <c r="D11" s="1">
        <v>0</v>
      </c>
      <c r="E11" s="1">
        <v>0</v>
      </c>
      <c r="F11" s="1">
        <v>0</v>
      </c>
      <c r="G11" s="1">
        <v>1</v>
      </c>
      <c r="H11" s="1">
        <v>0</v>
      </c>
      <c r="I11" s="1">
        <v>0</v>
      </c>
      <c r="J11" s="1">
        <v>1</v>
      </c>
      <c r="K11" s="1">
        <v>0</v>
      </c>
      <c r="L11" s="1">
        <v>0</v>
      </c>
      <c r="M11" s="1">
        <v>1</v>
      </c>
      <c r="N11" s="20">
        <f t="shared" si="0"/>
        <v>0</v>
      </c>
    </row>
    <row r="12" spans="1:14">
      <c r="A12" s="1">
        <v>11</v>
      </c>
      <c r="B12" s="2" t="s">
        <v>13</v>
      </c>
      <c r="C12" s="1">
        <v>1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1</v>
      </c>
      <c r="J12" s="1">
        <v>1</v>
      </c>
      <c r="K12" s="1">
        <v>0</v>
      </c>
      <c r="L12" s="1">
        <v>0</v>
      </c>
      <c r="M12" s="1">
        <v>-1</v>
      </c>
      <c r="N12" s="20">
        <f t="shared" si="0"/>
        <v>3.3495597260127918</v>
      </c>
    </row>
    <row r="13" spans="1:14">
      <c r="A13" s="1">
        <v>12</v>
      </c>
      <c r="B13" s="2" t="s">
        <v>14</v>
      </c>
      <c r="C13" s="1">
        <v>0</v>
      </c>
      <c r="D13" s="1">
        <v>1</v>
      </c>
      <c r="E13" s="1">
        <v>0</v>
      </c>
      <c r="F13" s="1">
        <v>0</v>
      </c>
      <c r="G13" s="1">
        <v>1</v>
      </c>
      <c r="H13" s="1">
        <v>0</v>
      </c>
      <c r="I13" s="1">
        <v>0</v>
      </c>
      <c r="J13" s="1">
        <v>0</v>
      </c>
      <c r="K13" s="1">
        <v>0</v>
      </c>
      <c r="L13" s="1">
        <v>1</v>
      </c>
      <c r="M13" s="1">
        <v>-1</v>
      </c>
      <c r="N13" s="20">
        <f t="shared" si="0"/>
        <v>2.0532146366635708</v>
      </c>
    </row>
    <row r="14" spans="1:14">
      <c r="A14" s="1">
        <v>13</v>
      </c>
      <c r="B14" s="2" t="s">
        <v>13</v>
      </c>
      <c r="C14" s="1">
        <v>0</v>
      </c>
      <c r="D14" s="1">
        <v>0</v>
      </c>
      <c r="E14" s="1">
        <v>0</v>
      </c>
      <c r="F14" s="1">
        <v>1</v>
      </c>
      <c r="G14" s="1">
        <v>0</v>
      </c>
      <c r="H14" s="1">
        <v>0</v>
      </c>
      <c r="I14" s="1">
        <v>1</v>
      </c>
      <c r="J14" s="1">
        <v>0</v>
      </c>
      <c r="K14" s="1">
        <v>1</v>
      </c>
      <c r="L14" s="1">
        <v>0</v>
      </c>
      <c r="M14" s="1">
        <v>-1</v>
      </c>
      <c r="N14" s="20">
        <f t="shared" si="0"/>
        <v>3.0409059965244349</v>
      </c>
    </row>
    <row r="15" spans="1:14">
      <c r="A15" s="1">
        <v>14</v>
      </c>
      <c r="B15" s="2" t="s">
        <v>13</v>
      </c>
      <c r="C15" s="1">
        <v>0</v>
      </c>
      <c r="D15" s="1">
        <v>0</v>
      </c>
      <c r="E15" s="1">
        <v>0</v>
      </c>
      <c r="F15" s="1">
        <v>1</v>
      </c>
      <c r="G15" s="1">
        <v>0</v>
      </c>
      <c r="H15" s="1">
        <v>0</v>
      </c>
      <c r="I15" s="1">
        <v>1</v>
      </c>
      <c r="J15" s="1">
        <v>0</v>
      </c>
      <c r="K15" s="1">
        <v>1</v>
      </c>
      <c r="L15" s="1">
        <v>0</v>
      </c>
      <c r="M15" s="1">
        <v>-1</v>
      </c>
      <c r="N15" s="20">
        <f t="shared" si="0"/>
        <v>3.0409059965244349</v>
      </c>
    </row>
    <row r="16" spans="1:14">
      <c r="A16" s="1">
        <v>15</v>
      </c>
      <c r="B16" s="2" t="s">
        <v>13</v>
      </c>
      <c r="C16" s="1">
        <v>0</v>
      </c>
      <c r="D16" s="1">
        <v>0</v>
      </c>
      <c r="E16" s="1">
        <v>1</v>
      </c>
      <c r="F16" s="1">
        <v>0</v>
      </c>
      <c r="G16" s="1">
        <v>0</v>
      </c>
      <c r="H16" s="1">
        <v>1</v>
      </c>
      <c r="I16" s="1">
        <v>0</v>
      </c>
      <c r="J16" s="1">
        <v>0</v>
      </c>
      <c r="K16" s="1">
        <v>0</v>
      </c>
      <c r="L16" s="1">
        <v>1</v>
      </c>
      <c r="M16" s="1">
        <v>-1</v>
      </c>
      <c r="N16" s="20">
        <f t="shared" si="0"/>
        <v>2.9899115625233659</v>
      </c>
    </row>
    <row r="17" spans="1:16">
      <c r="A17" s="1">
        <v>16</v>
      </c>
      <c r="B17" s="2" t="s">
        <v>13</v>
      </c>
      <c r="C17" s="1">
        <v>0</v>
      </c>
      <c r="D17" s="1">
        <v>1</v>
      </c>
      <c r="E17" s="1">
        <v>0</v>
      </c>
      <c r="F17" s="1">
        <v>0</v>
      </c>
      <c r="G17" s="1">
        <v>0</v>
      </c>
      <c r="H17" s="1">
        <v>0</v>
      </c>
      <c r="I17" s="1">
        <v>1</v>
      </c>
      <c r="J17" s="1">
        <v>1</v>
      </c>
      <c r="K17" s="1">
        <v>0</v>
      </c>
      <c r="L17" s="1">
        <v>0</v>
      </c>
      <c r="M17" s="1">
        <v>-1</v>
      </c>
      <c r="N17" s="20">
        <f t="shared" si="0"/>
        <v>3.6501607357602044</v>
      </c>
    </row>
    <row r="18" spans="1:16">
      <c r="A18" s="1">
        <v>17</v>
      </c>
      <c r="B18" s="2" t="s">
        <v>13</v>
      </c>
      <c r="C18" s="1">
        <v>0</v>
      </c>
      <c r="D18" s="1">
        <v>0</v>
      </c>
      <c r="E18" s="1">
        <v>0</v>
      </c>
      <c r="F18" s="1">
        <v>1</v>
      </c>
      <c r="G18" s="1">
        <v>0</v>
      </c>
      <c r="H18" s="1">
        <v>0</v>
      </c>
      <c r="I18" s="1">
        <v>1</v>
      </c>
      <c r="J18" s="1">
        <v>0</v>
      </c>
      <c r="K18" s="1">
        <v>1</v>
      </c>
      <c r="L18" s="1">
        <v>0</v>
      </c>
      <c r="M18" s="1">
        <v>-1</v>
      </c>
      <c r="N18" s="20">
        <f t="shared" si="0"/>
        <v>3.0409059965244349</v>
      </c>
    </row>
    <row r="19" spans="1:16">
      <c r="A19" s="1">
        <v>18</v>
      </c>
      <c r="B19" s="2" t="s">
        <v>13</v>
      </c>
      <c r="C19" s="1">
        <v>0</v>
      </c>
      <c r="D19" s="1">
        <v>0</v>
      </c>
      <c r="E19" s="1">
        <v>1</v>
      </c>
      <c r="F19" s="1">
        <v>0</v>
      </c>
      <c r="G19" s="1">
        <v>0</v>
      </c>
      <c r="H19" s="1">
        <v>1</v>
      </c>
      <c r="I19" s="1">
        <v>0</v>
      </c>
      <c r="J19" s="1">
        <v>0</v>
      </c>
      <c r="K19" s="1">
        <v>0</v>
      </c>
      <c r="L19" s="1">
        <v>1</v>
      </c>
      <c r="M19" s="1">
        <v>-1</v>
      </c>
      <c r="N19" s="20">
        <f t="shared" si="0"/>
        <v>2.9899115625233659</v>
      </c>
    </row>
    <row r="20" spans="1:16">
      <c r="A20" s="1">
        <v>19</v>
      </c>
      <c r="B20" s="2" t="s">
        <v>13</v>
      </c>
      <c r="C20" s="1">
        <v>0</v>
      </c>
      <c r="D20" s="1">
        <v>0</v>
      </c>
      <c r="E20" s="1">
        <v>0</v>
      </c>
      <c r="F20" s="1">
        <v>1</v>
      </c>
      <c r="G20" s="1">
        <v>0</v>
      </c>
      <c r="H20" s="1">
        <v>0</v>
      </c>
      <c r="I20" s="1">
        <v>1</v>
      </c>
      <c r="J20" s="1">
        <v>0</v>
      </c>
      <c r="K20" s="1">
        <v>1</v>
      </c>
      <c r="L20" s="1">
        <v>0</v>
      </c>
      <c r="M20" s="1">
        <v>-1</v>
      </c>
      <c r="N20" s="20">
        <f t="shared" si="0"/>
        <v>3.0409059965244349</v>
      </c>
    </row>
    <row r="21" spans="1:16">
      <c r="A21" s="5">
        <v>20</v>
      </c>
      <c r="B21" s="11" t="s">
        <v>13</v>
      </c>
      <c r="C21" s="5">
        <v>0</v>
      </c>
      <c r="D21" s="5">
        <v>0</v>
      </c>
      <c r="E21" s="5">
        <v>1</v>
      </c>
      <c r="F21" s="5">
        <v>0</v>
      </c>
      <c r="G21" s="5">
        <v>0</v>
      </c>
      <c r="H21" s="5">
        <v>1</v>
      </c>
      <c r="I21" s="5">
        <v>0</v>
      </c>
      <c r="J21" s="5">
        <v>0</v>
      </c>
      <c r="K21" s="5">
        <v>0</v>
      </c>
      <c r="L21" s="5">
        <v>1</v>
      </c>
      <c r="M21" s="5">
        <v>-1</v>
      </c>
      <c r="N21" s="30">
        <f t="shared" si="0"/>
        <v>2.9899115625233659</v>
      </c>
    </row>
    <row r="23" spans="1:16" ht="16.5">
      <c r="C23" s="12" t="s">
        <v>29</v>
      </c>
      <c r="D23" s="12" t="s">
        <v>30</v>
      </c>
      <c r="E23" s="12" t="s">
        <v>31</v>
      </c>
      <c r="F23" s="12" t="s">
        <v>32</v>
      </c>
      <c r="G23" s="12" t="s">
        <v>33</v>
      </c>
      <c r="H23" s="12" t="s">
        <v>34</v>
      </c>
      <c r="I23" s="12" t="s">
        <v>35</v>
      </c>
      <c r="J23" s="12" t="s">
        <v>36</v>
      </c>
      <c r="K23" s="12" t="s">
        <v>37</v>
      </c>
      <c r="L23" s="12" t="s">
        <v>38</v>
      </c>
      <c r="M23"/>
      <c r="N23" s="14" t="s">
        <v>39</v>
      </c>
      <c r="O23" s="14" t="s">
        <v>40</v>
      </c>
      <c r="P23" s="14" t="s">
        <v>41</v>
      </c>
    </row>
    <row r="24" spans="1:16">
      <c r="C24" s="16">
        <v>0</v>
      </c>
      <c r="D24" s="16">
        <v>0.30060100974741261</v>
      </c>
      <c r="E24" s="16">
        <v>-0.83470649739446101</v>
      </c>
      <c r="F24" s="16">
        <v>1.2238791036688645</v>
      </c>
      <c r="G24" s="16">
        <v>0</v>
      </c>
      <c r="H24" s="16">
        <v>2.0720044330016685</v>
      </c>
      <c r="I24" s="16">
        <v>3.3495597260127918</v>
      </c>
      <c r="J24" s="16">
        <v>0</v>
      </c>
      <c r="K24" s="16">
        <v>-1.5325328331572214</v>
      </c>
      <c r="L24" s="16">
        <v>1.7526136269161581</v>
      </c>
      <c r="M24"/>
      <c r="N24" s="15">
        <f>DEVSQ(N2:N21)</f>
        <v>28.807229220193502</v>
      </c>
      <c r="O24" s="17">
        <f>DEVSQ(N2:N11)+DEVSQ(N12:N21)</f>
        <v>3.9108359003783462</v>
      </c>
      <c r="P24" s="17">
        <f>N24-O24</f>
        <v>24.896393319815157</v>
      </c>
    </row>
    <row r="26" spans="1:16">
      <c r="N26" s="12" t="s">
        <v>47</v>
      </c>
    </row>
    <row r="27" spans="1:16">
      <c r="N27" s="18">
        <f>P24/N24</f>
        <v>0.86424116424092257</v>
      </c>
    </row>
    <row r="30" spans="1:16" ht="16.5">
      <c r="B30" s="21" t="s">
        <v>48</v>
      </c>
      <c r="C30" s="22" t="s">
        <v>49</v>
      </c>
      <c r="D30" s="22" t="s">
        <v>50</v>
      </c>
      <c r="E30" s="22" t="s">
        <v>51</v>
      </c>
      <c r="F30" s="22" t="s">
        <v>52</v>
      </c>
      <c r="G30" s="22" t="s">
        <v>53</v>
      </c>
      <c r="H30" s="22" t="s">
        <v>54</v>
      </c>
      <c r="I30" s="22" t="s">
        <v>55</v>
      </c>
      <c r="J30" s="22" t="s">
        <v>56</v>
      </c>
      <c r="K30" s="22" t="s">
        <v>57</v>
      </c>
      <c r="L30" s="22" t="s">
        <v>58</v>
      </c>
    </row>
    <row r="31" spans="1:16">
      <c r="B31" s="7">
        <v>1</v>
      </c>
      <c r="C31" s="23">
        <f>C$24*C2</f>
        <v>0</v>
      </c>
      <c r="D31" s="23">
        <f t="shared" ref="D31:L31" si="1">D$24*D2</f>
        <v>0</v>
      </c>
      <c r="E31" s="23">
        <f t="shared" si="1"/>
        <v>-0.83470649739446101</v>
      </c>
      <c r="F31" s="23">
        <f t="shared" si="1"/>
        <v>0</v>
      </c>
      <c r="G31" s="23">
        <f t="shared" si="1"/>
        <v>0</v>
      </c>
      <c r="H31" s="23">
        <f t="shared" si="1"/>
        <v>0</v>
      </c>
      <c r="I31" s="23">
        <f t="shared" si="1"/>
        <v>0</v>
      </c>
      <c r="J31" s="23">
        <f t="shared" si="1"/>
        <v>0</v>
      </c>
      <c r="K31" s="23">
        <f t="shared" si="1"/>
        <v>0</v>
      </c>
      <c r="L31" s="23">
        <f t="shared" si="1"/>
        <v>1.7526136269161581</v>
      </c>
    </row>
    <row r="32" spans="1:16">
      <c r="B32" s="8">
        <v>2</v>
      </c>
      <c r="C32" s="24">
        <f t="shared" ref="C32:L32" si="2">C$24*C3</f>
        <v>0</v>
      </c>
      <c r="D32" s="24">
        <f t="shared" si="2"/>
        <v>0</v>
      </c>
      <c r="E32" s="24">
        <f t="shared" si="2"/>
        <v>-0.83470649739446101</v>
      </c>
      <c r="F32" s="24">
        <f t="shared" si="2"/>
        <v>0</v>
      </c>
      <c r="G32" s="24">
        <f t="shared" si="2"/>
        <v>0</v>
      </c>
      <c r="H32" s="24">
        <f t="shared" si="2"/>
        <v>0</v>
      </c>
      <c r="I32" s="24">
        <f t="shared" si="2"/>
        <v>0</v>
      </c>
      <c r="J32" s="24">
        <f t="shared" si="2"/>
        <v>0</v>
      </c>
      <c r="K32" s="24">
        <f t="shared" si="2"/>
        <v>0</v>
      </c>
      <c r="L32" s="24">
        <f t="shared" si="2"/>
        <v>1.7526136269161581</v>
      </c>
    </row>
    <row r="33" spans="2:12">
      <c r="B33" s="8">
        <v>3</v>
      </c>
      <c r="C33" s="24">
        <f t="shared" ref="C33:L33" si="3">C$24*C4</f>
        <v>0</v>
      </c>
      <c r="D33" s="24">
        <f t="shared" si="3"/>
        <v>0</v>
      </c>
      <c r="E33" s="24">
        <f t="shared" si="3"/>
        <v>0</v>
      </c>
      <c r="F33" s="24">
        <f t="shared" si="3"/>
        <v>0</v>
      </c>
      <c r="G33" s="24">
        <f t="shared" si="3"/>
        <v>0</v>
      </c>
      <c r="H33" s="24">
        <f t="shared" si="3"/>
        <v>2.0720044330016685</v>
      </c>
      <c r="I33" s="24">
        <f t="shared" si="3"/>
        <v>0</v>
      </c>
      <c r="J33" s="24">
        <f t="shared" si="3"/>
        <v>0</v>
      </c>
      <c r="K33" s="24">
        <f t="shared" si="3"/>
        <v>-1.5325328331572214</v>
      </c>
      <c r="L33" s="24">
        <f t="shared" si="3"/>
        <v>0</v>
      </c>
    </row>
    <row r="34" spans="2:12">
      <c r="B34" s="8">
        <v>4</v>
      </c>
      <c r="C34" s="24">
        <f t="shared" ref="C34:L34" si="4">C$24*C5</f>
        <v>0</v>
      </c>
      <c r="D34" s="24">
        <f t="shared" si="4"/>
        <v>0.30060100974741261</v>
      </c>
      <c r="E34" s="24">
        <f t="shared" si="4"/>
        <v>0</v>
      </c>
      <c r="F34" s="24">
        <f t="shared" si="4"/>
        <v>0</v>
      </c>
      <c r="G34" s="24">
        <f t="shared" si="4"/>
        <v>0</v>
      </c>
      <c r="H34" s="24">
        <f t="shared" si="4"/>
        <v>2.0720044330016685</v>
      </c>
      <c r="I34" s="24">
        <f t="shared" si="4"/>
        <v>0</v>
      </c>
      <c r="J34" s="24">
        <f t="shared" si="4"/>
        <v>0</v>
      </c>
      <c r="K34" s="24">
        <f t="shared" si="4"/>
        <v>-1.5325328331572214</v>
      </c>
      <c r="L34" s="24">
        <f t="shared" si="4"/>
        <v>0</v>
      </c>
    </row>
    <row r="35" spans="2:12">
      <c r="B35" s="8">
        <v>5</v>
      </c>
      <c r="C35" s="24">
        <f t="shared" ref="C35:L35" si="5">C$24*C6</f>
        <v>0</v>
      </c>
      <c r="D35" s="24">
        <f t="shared" si="5"/>
        <v>0.30060100974741261</v>
      </c>
      <c r="E35" s="24">
        <f t="shared" si="5"/>
        <v>0</v>
      </c>
      <c r="F35" s="24">
        <f t="shared" si="5"/>
        <v>0</v>
      </c>
      <c r="G35" s="24">
        <f t="shared" si="5"/>
        <v>0</v>
      </c>
      <c r="H35" s="24">
        <f t="shared" si="5"/>
        <v>2.0720044330016685</v>
      </c>
      <c r="I35" s="24">
        <f t="shared" si="5"/>
        <v>0</v>
      </c>
      <c r="J35" s="24">
        <f t="shared" si="5"/>
        <v>0</v>
      </c>
      <c r="K35" s="24">
        <f t="shared" si="5"/>
        <v>-1.5325328331572214</v>
      </c>
      <c r="L35" s="24">
        <f t="shared" si="5"/>
        <v>0</v>
      </c>
    </row>
    <row r="36" spans="2:12">
      <c r="B36" s="8">
        <v>6</v>
      </c>
      <c r="C36" s="24">
        <f t="shared" ref="C36:L36" si="6">C$24*C7</f>
        <v>0</v>
      </c>
      <c r="D36" s="24">
        <f t="shared" si="6"/>
        <v>0.30060100974741261</v>
      </c>
      <c r="E36" s="24">
        <f t="shared" si="6"/>
        <v>0</v>
      </c>
      <c r="F36" s="24">
        <f t="shared" si="6"/>
        <v>0</v>
      </c>
      <c r="G36" s="24">
        <f t="shared" si="6"/>
        <v>0</v>
      </c>
      <c r="H36" s="24">
        <f t="shared" si="6"/>
        <v>2.0720044330016685</v>
      </c>
      <c r="I36" s="24">
        <f t="shared" si="6"/>
        <v>0</v>
      </c>
      <c r="J36" s="24">
        <f t="shared" si="6"/>
        <v>0</v>
      </c>
      <c r="K36" s="24">
        <f t="shared" si="6"/>
        <v>-1.5325328331572214</v>
      </c>
      <c r="L36" s="24">
        <f t="shared" si="6"/>
        <v>0</v>
      </c>
    </row>
    <row r="37" spans="2:12">
      <c r="B37" s="8">
        <v>7</v>
      </c>
      <c r="C37" s="24">
        <f t="shared" ref="C37:L37" si="7">C$24*C8</f>
        <v>0</v>
      </c>
      <c r="D37" s="24">
        <f t="shared" si="7"/>
        <v>0</v>
      </c>
      <c r="E37" s="24">
        <f t="shared" si="7"/>
        <v>0</v>
      </c>
      <c r="F37" s="24">
        <f t="shared" si="7"/>
        <v>0</v>
      </c>
      <c r="G37" s="24">
        <f t="shared" si="7"/>
        <v>0</v>
      </c>
      <c r="H37" s="24">
        <f t="shared" si="7"/>
        <v>0</v>
      </c>
      <c r="I37" s="24">
        <f t="shared" si="7"/>
        <v>0</v>
      </c>
      <c r="J37" s="24">
        <f t="shared" si="7"/>
        <v>0</v>
      </c>
      <c r="K37" s="24">
        <f t="shared" si="7"/>
        <v>0</v>
      </c>
      <c r="L37" s="24">
        <f t="shared" si="7"/>
        <v>0</v>
      </c>
    </row>
    <row r="38" spans="2:12">
      <c r="B38" s="8">
        <v>8</v>
      </c>
      <c r="C38" s="24">
        <f t="shared" ref="C38:L38" si="8">C$24*C9</f>
        <v>0</v>
      </c>
      <c r="D38" s="24">
        <f t="shared" si="8"/>
        <v>0</v>
      </c>
      <c r="E38" s="24">
        <f t="shared" si="8"/>
        <v>0</v>
      </c>
      <c r="F38" s="24">
        <f t="shared" si="8"/>
        <v>0</v>
      </c>
      <c r="G38" s="24">
        <f t="shared" si="8"/>
        <v>0</v>
      </c>
      <c r="H38" s="24">
        <f t="shared" si="8"/>
        <v>0</v>
      </c>
      <c r="I38" s="24">
        <f t="shared" si="8"/>
        <v>0</v>
      </c>
      <c r="J38" s="24">
        <f t="shared" si="8"/>
        <v>0</v>
      </c>
      <c r="K38" s="24">
        <f t="shared" si="8"/>
        <v>0</v>
      </c>
      <c r="L38" s="24">
        <f t="shared" si="8"/>
        <v>1.7526136269161581</v>
      </c>
    </row>
    <row r="39" spans="2:12">
      <c r="B39" s="8">
        <v>9</v>
      </c>
      <c r="C39" s="24">
        <f t="shared" ref="C39:L39" si="9">C$24*C10</f>
        <v>0</v>
      </c>
      <c r="D39" s="24">
        <f t="shared" si="9"/>
        <v>0</v>
      </c>
      <c r="E39" s="24">
        <f t="shared" si="9"/>
        <v>0</v>
      </c>
      <c r="F39" s="24">
        <f t="shared" si="9"/>
        <v>1.2238791036688645</v>
      </c>
      <c r="G39" s="24">
        <f t="shared" si="9"/>
        <v>0</v>
      </c>
      <c r="H39" s="24">
        <f t="shared" si="9"/>
        <v>0</v>
      </c>
      <c r="I39" s="24">
        <f t="shared" si="9"/>
        <v>0</v>
      </c>
      <c r="J39" s="24">
        <f t="shared" si="9"/>
        <v>0</v>
      </c>
      <c r="K39" s="24">
        <f t="shared" si="9"/>
        <v>0</v>
      </c>
      <c r="L39" s="24">
        <f t="shared" si="9"/>
        <v>0</v>
      </c>
    </row>
    <row r="40" spans="2:12">
      <c r="B40" s="8">
        <v>10</v>
      </c>
      <c r="C40" s="24">
        <f t="shared" ref="C40:L40" si="10">C$24*C11</f>
        <v>0</v>
      </c>
      <c r="D40" s="24">
        <f t="shared" si="10"/>
        <v>0</v>
      </c>
      <c r="E40" s="24">
        <f t="shared" si="10"/>
        <v>0</v>
      </c>
      <c r="F40" s="24">
        <f t="shared" si="10"/>
        <v>0</v>
      </c>
      <c r="G40" s="24">
        <f t="shared" si="10"/>
        <v>0</v>
      </c>
      <c r="H40" s="24">
        <f t="shared" si="10"/>
        <v>0</v>
      </c>
      <c r="I40" s="24">
        <f t="shared" si="10"/>
        <v>0</v>
      </c>
      <c r="J40" s="24">
        <f t="shared" si="10"/>
        <v>0</v>
      </c>
      <c r="K40" s="24">
        <f t="shared" si="10"/>
        <v>0</v>
      </c>
      <c r="L40" s="24">
        <f t="shared" si="10"/>
        <v>0</v>
      </c>
    </row>
    <row r="41" spans="2:12">
      <c r="B41" s="8">
        <v>11</v>
      </c>
      <c r="C41" s="24">
        <f t="shared" ref="C41:L41" si="11">C$24*C12</f>
        <v>0</v>
      </c>
      <c r="D41" s="24">
        <f t="shared" si="11"/>
        <v>0</v>
      </c>
      <c r="E41" s="24">
        <f t="shared" si="11"/>
        <v>0</v>
      </c>
      <c r="F41" s="24">
        <f t="shared" si="11"/>
        <v>0</v>
      </c>
      <c r="G41" s="24">
        <f t="shared" si="11"/>
        <v>0</v>
      </c>
      <c r="H41" s="24">
        <f t="shared" si="11"/>
        <v>0</v>
      </c>
      <c r="I41" s="24">
        <f t="shared" si="11"/>
        <v>3.3495597260127918</v>
      </c>
      <c r="J41" s="24">
        <f t="shared" si="11"/>
        <v>0</v>
      </c>
      <c r="K41" s="24">
        <f t="shared" si="11"/>
        <v>0</v>
      </c>
      <c r="L41" s="24">
        <f t="shared" si="11"/>
        <v>0</v>
      </c>
    </row>
    <row r="42" spans="2:12">
      <c r="B42" s="8">
        <v>12</v>
      </c>
      <c r="C42" s="24">
        <f t="shared" ref="C42:L42" si="12">C$24*C13</f>
        <v>0</v>
      </c>
      <c r="D42" s="24">
        <f t="shared" si="12"/>
        <v>0.30060100974741261</v>
      </c>
      <c r="E42" s="24">
        <f t="shared" si="12"/>
        <v>0</v>
      </c>
      <c r="F42" s="24">
        <f t="shared" si="12"/>
        <v>0</v>
      </c>
      <c r="G42" s="24">
        <f t="shared" si="12"/>
        <v>0</v>
      </c>
      <c r="H42" s="24">
        <f t="shared" si="12"/>
        <v>0</v>
      </c>
      <c r="I42" s="24">
        <f t="shared" si="12"/>
        <v>0</v>
      </c>
      <c r="J42" s="24">
        <f t="shared" si="12"/>
        <v>0</v>
      </c>
      <c r="K42" s="24">
        <f t="shared" si="12"/>
        <v>0</v>
      </c>
      <c r="L42" s="24">
        <f t="shared" si="12"/>
        <v>1.7526136269161581</v>
      </c>
    </row>
    <row r="43" spans="2:12">
      <c r="B43" s="8">
        <v>13</v>
      </c>
      <c r="C43" s="24">
        <f t="shared" ref="C43:L43" si="13">C$24*C14</f>
        <v>0</v>
      </c>
      <c r="D43" s="24">
        <f t="shared" si="13"/>
        <v>0</v>
      </c>
      <c r="E43" s="24">
        <f t="shared" si="13"/>
        <v>0</v>
      </c>
      <c r="F43" s="24">
        <f t="shared" si="13"/>
        <v>1.2238791036688645</v>
      </c>
      <c r="G43" s="24">
        <f t="shared" si="13"/>
        <v>0</v>
      </c>
      <c r="H43" s="24">
        <f t="shared" si="13"/>
        <v>0</v>
      </c>
      <c r="I43" s="24">
        <f t="shared" si="13"/>
        <v>3.3495597260127918</v>
      </c>
      <c r="J43" s="24">
        <f t="shared" si="13"/>
        <v>0</v>
      </c>
      <c r="K43" s="24">
        <f t="shared" si="13"/>
        <v>-1.5325328331572214</v>
      </c>
      <c r="L43" s="24">
        <f t="shared" si="13"/>
        <v>0</v>
      </c>
    </row>
    <row r="44" spans="2:12">
      <c r="B44" s="8">
        <v>14</v>
      </c>
      <c r="C44" s="24">
        <f t="shared" ref="C44:L44" si="14">C$24*C15</f>
        <v>0</v>
      </c>
      <c r="D44" s="24">
        <f t="shared" si="14"/>
        <v>0</v>
      </c>
      <c r="E44" s="24">
        <f t="shared" si="14"/>
        <v>0</v>
      </c>
      <c r="F44" s="24">
        <f t="shared" si="14"/>
        <v>1.2238791036688645</v>
      </c>
      <c r="G44" s="24">
        <f t="shared" si="14"/>
        <v>0</v>
      </c>
      <c r="H44" s="24">
        <f t="shared" si="14"/>
        <v>0</v>
      </c>
      <c r="I44" s="24">
        <f t="shared" si="14"/>
        <v>3.3495597260127918</v>
      </c>
      <c r="J44" s="24">
        <f t="shared" si="14"/>
        <v>0</v>
      </c>
      <c r="K44" s="24">
        <f t="shared" si="14"/>
        <v>-1.5325328331572214</v>
      </c>
      <c r="L44" s="24">
        <f t="shared" si="14"/>
        <v>0</v>
      </c>
    </row>
    <row r="45" spans="2:12">
      <c r="B45" s="8">
        <v>15</v>
      </c>
      <c r="C45" s="24">
        <f t="shared" ref="C45:L45" si="15">C$24*C16</f>
        <v>0</v>
      </c>
      <c r="D45" s="24">
        <f t="shared" si="15"/>
        <v>0</v>
      </c>
      <c r="E45" s="24">
        <f t="shared" si="15"/>
        <v>-0.83470649739446101</v>
      </c>
      <c r="F45" s="24">
        <f t="shared" si="15"/>
        <v>0</v>
      </c>
      <c r="G45" s="24">
        <f t="shared" si="15"/>
        <v>0</v>
      </c>
      <c r="H45" s="24">
        <f t="shared" si="15"/>
        <v>2.0720044330016685</v>
      </c>
      <c r="I45" s="24">
        <f t="shared" si="15"/>
        <v>0</v>
      </c>
      <c r="J45" s="24">
        <f t="shared" si="15"/>
        <v>0</v>
      </c>
      <c r="K45" s="24">
        <f t="shared" si="15"/>
        <v>0</v>
      </c>
      <c r="L45" s="24">
        <f t="shared" si="15"/>
        <v>1.7526136269161581</v>
      </c>
    </row>
    <row r="46" spans="2:12">
      <c r="B46" s="8">
        <v>16</v>
      </c>
      <c r="C46" s="24">
        <f t="shared" ref="C46:L46" si="16">C$24*C17</f>
        <v>0</v>
      </c>
      <c r="D46" s="24">
        <f t="shared" si="16"/>
        <v>0.30060100974741261</v>
      </c>
      <c r="E46" s="24">
        <f t="shared" si="16"/>
        <v>0</v>
      </c>
      <c r="F46" s="24">
        <f t="shared" si="16"/>
        <v>0</v>
      </c>
      <c r="G46" s="24">
        <f t="shared" si="16"/>
        <v>0</v>
      </c>
      <c r="H46" s="24">
        <f t="shared" si="16"/>
        <v>0</v>
      </c>
      <c r="I46" s="24">
        <f t="shared" si="16"/>
        <v>3.3495597260127918</v>
      </c>
      <c r="J46" s="24">
        <f t="shared" si="16"/>
        <v>0</v>
      </c>
      <c r="K46" s="24">
        <f t="shared" si="16"/>
        <v>0</v>
      </c>
      <c r="L46" s="24">
        <f t="shared" si="16"/>
        <v>0</v>
      </c>
    </row>
    <row r="47" spans="2:12">
      <c r="B47" s="8">
        <v>17</v>
      </c>
      <c r="C47" s="24">
        <f t="shared" ref="C47:L47" si="17">C$24*C18</f>
        <v>0</v>
      </c>
      <c r="D47" s="24">
        <f t="shared" si="17"/>
        <v>0</v>
      </c>
      <c r="E47" s="24">
        <f t="shared" si="17"/>
        <v>0</v>
      </c>
      <c r="F47" s="24">
        <f t="shared" si="17"/>
        <v>1.2238791036688645</v>
      </c>
      <c r="G47" s="24">
        <f t="shared" si="17"/>
        <v>0</v>
      </c>
      <c r="H47" s="24">
        <f t="shared" si="17"/>
        <v>0</v>
      </c>
      <c r="I47" s="24">
        <f t="shared" si="17"/>
        <v>3.3495597260127918</v>
      </c>
      <c r="J47" s="24">
        <f t="shared" si="17"/>
        <v>0</v>
      </c>
      <c r="K47" s="24">
        <f t="shared" si="17"/>
        <v>-1.5325328331572214</v>
      </c>
      <c r="L47" s="24">
        <f t="shared" si="17"/>
        <v>0</v>
      </c>
    </row>
    <row r="48" spans="2:12">
      <c r="B48" s="8">
        <v>18</v>
      </c>
      <c r="C48" s="24">
        <f t="shared" ref="C48:L48" si="18">C$24*C19</f>
        <v>0</v>
      </c>
      <c r="D48" s="24">
        <f t="shared" si="18"/>
        <v>0</v>
      </c>
      <c r="E48" s="24">
        <f t="shared" si="18"/>
        <v>-0.83470649739446101</v>
      </c>
      <c r="F48" s="24">
        <f t="shared" si="18"/>
        <v>0</v>
      </c>
      <c r="G48" s="24">
        <f t="shared" si="18"/>
        <v>0</v>
      </c>
      <c r="H48" s="24">
        <f t="shared" si="18"/>
        <v>2.0720044330016685</v>
      </c>
      <c r="I48" s="24">
        <f t="shared" si="18"/>
        <v>0</v>
      </c>
      <c r="J48" s="24">
        <f t="shared" si="18"/>
        <v>0</v>
      </c>
      <c r="K48" s="24">
        <f t="shared" si="18"/>
        <v>0</v>
      </c>
      <c r="L48" s="24">
        <f t="shared" si="18"/>
        <v>1.7526136269161581</v>
      </c>
    </row>
    <row r="49" spans="2:12">
      <c r="B49" s="8">
        <v>19</v>
      </c>
      <c r="C49" s="24">
        <f t="shared" ref="C49:L49" si="19">C$24*C20</f>
        <v>0</v>
      </c>
      <c r="D49" s="24">
        <f t="shared" si="19"/>
        <v>0</v>
      </c>
      <c r="E49" s="24">
        <f t="shared" si="19"/>
        <v>0</v>
      </c>
      <c r="F49" s="24">
        <f t="shared" si="19"/>
        <v>1.2238791036688645</v>
      </c>
      <c r="G49" s="24">
        <f t="shared" si="19"/>
        <v>0</v>
      </c>
      <c r="H49" s="24">
        <f t="shared" si="19"/>
        <v>0</v>
      </c>
      <c r="I49" s="24">
        <f t="shared" si="19"/>
        <v>3.3495597260127918</v>
      </c>
      <c r="J49" s="24">
        <f t="shared" si="19"/>
        <v>0</v>
      </c>
      <c r="K49" s="24">
        <f t="shared" si="19"/>
        <v>-1.5325328331572214</v>
      </c>
      <c r="L49" s="24">
        <f t="shared" si="19"/>
        <v>0</v>
      </c>
    </row>
    <row r="50" spans="2:12">
      <c r="B50" s="9">
        <v>20</v>
      </c>
      <c r="C50" s="25">
        <f t="shared" ref="C50:L50" si="20">C$24*C21</f>
        <v>0</v>
      </c>
      <c r="D50" s="25">
        <f t="shared" si="20"/>
        <v>0</v>
      </c>
      <c r="E50" s="25">
        <f t="shared" si="20"/>
        <v>-0.83470649739446101</v>
      </c>
      <c r="F50" s="25">
        <f t="shared" si="20"/>
        <v>0</v>
      </c>
      <c r="G50" s="25">
        <f t="shared" si="20"/>
        <v>0</v>
      </c>
      <c r="H50" s="25">
        <f t="shared" si="20"/>
        <v>2.0720044330016685</v>
      </c>
      <c r="I50" s="25">
        <f t="shared" si="20"/>
        <v>0</v>
      </c>
      <c r="J50" s="25">
        <f t="shared" si="20"/>
        <v>0</v>
      </c>
      <c r="K50" s="25">
        <f t="shared" si="20"/>
        <v>0</v>
      </c>
      <c r="L50" s="25">
        <f t="shared" si="20"/>
        <v>1.7526136269161581</v>
      </c>
    </row>
    <row r="51" spans="2:12">
      <c r="B51" s="7" t="s">
        <v>59</v>
      </c>
      <c r="C51" s="24">
        <f>SUM(C31:C50)</f>
        <v>0</v>
      </c>
      <c r="D51" s="24">
        <f t="shared" ref="D51:L51" si="21">SUM(D31:D50)</f>
        <v>1.503005048737063</v>
      </c>
      <c r="E51" s="24">
        <f t="shared" si="21"/>
        <v>-4.1735324869723049</v>
      </c>
      <c r="F51" s="24">
        <f t="shared" si="21"/>
        <v>6.1193955183443229</v>
      </c>
      <c r="G51" s="24">
        <f t="shared" si="21"/>
        <v>0</v>
      </c>
      <c r="H51" s="24">
        <f t="shared" si="21"/>
        <v>14.504031031011678</v>
      </c>
      <c r="I51" s="24">
        <f t="shared" si="21"/>
        <v>20.09735835607675</v>
      </c>
      <c r="J51" s="24">
        <f t="shared" si="21"/>
        <v>0</v>
      </c>
      <c r="K51" s="24">
        <f t="shared" si="21"/>
        <v>-12.260262665257772</v>
      </c>
      <c r="L51" s="24">
        <f t="shared" si="21"/>
        <v>12.268295388413106</v>
      </c>
    </row>
    <row r="52" spans="2:12">
      <c r="B52" s="26" t="s">
        <v>60</v>
      </c>
      <c r="C52" s="36">
        <f t="shared" ref="C52" si="22">SUM(C51:F51)</f>
        <v>3.4488680801090812</v>
      </c>
      <c r="D52" s="39"/>
      <c r="E52" s="39"/>
      <c r="F52" s="39"/>
      <c r="G52" s="36">
        <f>SUM(G51:I51)</f>
        <v>34.601389387088432</v>
      </c>
      <c r="H52" s="37"/>
      <c r="I52" s="37"/>
      <c r="J52" s="36">
        <f>SUM(J51:L51)</f>
        <v>8.0327231553347644E-3</v>
      </c>
      <c r="K52" s="37"/>
      <c r="L52" s="37"/>
    </row>
    <row r="53" spans="2:12">
      <c r="B53" s="27" t="s">
        <v>61</v>
      </c>
      <c r="C53" s="38">
        <f>C52/20</f>
        <v>0.17244340400545405</v>
      </c>
      <c r="D53" s="38"/>
      <c r="E53" s="38"/>
      <c r="F53" s="38"/>
      <c r="G53" s="38">
        <f>G52/20</f>
        <v>1.7300694693544216</v>
      </c>
      <c r="H53" s="38"/>
      <c r="I53" s="38"/>
      <c r="J53" s="38">
        <f>J52/20</f>
        <v>4.0163615776673823E-4</v>
      </c>
      <c r="K53" s="38"/>
      <c r="L53" s="38"/>
    </row>
    <row r="55" spans="2:12">
      <c r="C55" t="s">
        <v>62</v>
      </c>
    </row>
    <row r="56" spans="2:12" ht="16.5">
      <c r="C56" s="12" t="s">
        <v>29</v>
      </c>
      <c r="D56" s="12" t="s">
        <v>30</v>
      </c>
      <c r="E56" s="12" t="s">
        <v>31</v>
      </c>
      <c r="F56" s="12" t="s">
        <v>32</v>
      </c>
      <c r="G56" s="12" t="s">
        <v>33</v>
      </c>
      <c r="H56" s="12" t="s">
        <v>34</v>
      </c>
      <c r="I56" s="12" t="s">
        <v>35</v>
      </c>
      <c r="J56" s="12" t="s">
        <v>36</v>
      </c>
      <c r="K56" s="12" t="s">
        <v>37</v>
      </c>
      <c r="L56" s="12" t="s">
        <v>38</v>
      </c>
    </row>
    <row r="57" spans="2:12">
      <c r="C57" s="16">
        <f>C24-$C$53</f>
        <v>-0.17244340400545405</v>
      </c>
      <c r="D57" s="16">
        <f t="shared" ref="D57:F57" si="23">D24-$C$53</f>
        <v>0.12815760574195856</v>
      </c>
      <c r="E57" s="16">
        <f t="shared" si="23"/>
        <v>-1.007149901399915</v>
      </c>
      <c r="F57" s="16">
        <f t="shared" si="23"/>
        <v>1.0514356996634104</v>
      </c>
      <c r="G57" s="16">
        <f>G24-$G$53</f>
        <v>-1.7300694693544216</v>
      </c>
      <c r="H57" s="16">
        <f t="shared" ref="H57:I57" si="24">H24-$G$53</f>
        <v>0.34193496364724685</v>
      </c>
      <c r="I57" s="16">
        <f t="shared" si="24"/>
        <v>1.6194902566583702</v>
      </c>
      <c r="J57" s="40">
        <f>J24-$J$53</f>
        <v>-4.0163615776673823E-4</v>
      </c>
      <c r="K57" s="16">
        <f>K24-$J$53</f>
        <v>-1.5329344693149882</v>
      </c>
      <c r="L57" s="16">
        <f>L24-$J$53</f>
        <v>1.7522119907583913</v>
      </c>
    </row>
    <row r="58" spans="2:12">
      <c r="C58" s="7" t="s">
        <v>63</v>
      </c>
      <c r="D58" s="23">
        <f>MAX(C57:F57)</f>
        <v>1.0514356996634104</v>
      </c>
      <c r="G58" s="7" t="s">
        <v>63</v>
      </c>
      <c r="H58" s="23">
        <f>MAX(G57:I57)</f>
        <v>1.6194902566583702</v>
      </c>
      <c r="J58" s="7" t="s">
        <v>63</v>
      </c>
      <c r="K58" s="23">
        <f>MAX(J57:L57)</f>
        <v>1.7522119907583913</v>
      </c>
    </row>
    <row r="59" spans="2:12">
      <c r="C59" s="8" t="s">
        <v>64</v>
      </c>
      <c r="D59" s="24">
        <f>MIN(C57:F57)</f>
        <v>-1.007149901399915</v>
      </c>
      <c r="G59" s="8" t="s">
        <v>64</v>
      </c>
      <c r="H59" s="24">
        <f>MIN(G57:I57)</f>
        <v>-1.7300694693544216</v>
      </c>
      <c r="J59" s="8" t="s">
        <v>64</v>
      </c>
      <c r="K59" s="24">
        <f>MIN(J57:L57)</f>
        <v>-1.5329344693149882</v>
      </c>
    </row>
    <row r="60" spans="2:12">
      <c r="C60" s="5" t="s">
        <v>65</v>
      </c>
      <c r="D60" s="25">
        <f>D58-D59</f>
        <v>2.0585856010633252</v>
      </c>
      <c r="G60" s="5" t="s">
        <v>65</v>
      </c>
      <c r="H60" s="25">
        <f>H58-H59</f>
        <v>3.3495597260127918</v>
      </c>
      <c r="J60" s="5" t="s">
        <v>65</v>
      </c>
      <c r="K60" s="25">
        <f>K58-K59</f>
        <v>3.2851464600733795</v>
      </c>
    </row>
    <row r="61" spans="2:12">
      <c r="C61"/>
      <c r="D61"/>
      <c r="G61"/>
      <c r="H61"/>
      <c r="J61"/>
      <c r="K61"/>
    </row>
  </sheetData>
  <mergeCells count="6">
    <mergeCell ref="G52:I52"/>
    <mergeCell ref="G53:I53"/>
    <mergeCell ref="J52:L52"/>
    <mergeCell ref="J53:L53"/>
    <mergeCell ref="C52:F52"/>
    <mergeCell ref="C53:F5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7"/>
  <sheetViews>
    <sheetView zoomScale="88" zoomScaleNormal="88" workbookViewId="0">
      <selection activeCell="R30" sqref="R30"/>
    </sheetView>
  </sheetViews>
  <sheetFormatPr defaultRowHeight="13.5"/>
  <cols>
    <col min="1" max="1" width="5.125" style="1" bestFit="1" customWidth="1"/>
    <col min="2" max="2" width="11.25" style="1" bestFit="1" customWidth="1"/>
    <col min="3" max="6" width="7.625" style="1" bestFit="1" customWidth="1"/>
    <col min="7" max="12" width="11.5" style="1" bestFit="1" customWidth="1"/>
    <col min="13" max="13" width="17.75" style="1" bestFit="1" customWidth="1"/>
    <col min="14" max="14" width="29.5" style="1" customWidth="1"/>
    <col min="15" max="16" width="11" style="1" bestFit="1" customWidth="1"/>
    <col min="17" max="16384" width="9" style="1"/>
  </cols>
  <sheetData>
    <row r="1" spans="1:14" ht="33">
      <c r="A1" s="13" t="s">
        <v>3</v>
      </c>
      <c r="B1" s="13" t="s">
        <v>11</v>
      </c>
      <c r="C1" s="6" t="s">
        <v>15</v>
      </c>
      <c r="D1" s="6" t="s">
        <v>16</v>
      </c>
      <c r="E1" s="6" t="s">
        <v>17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43</v>
      </c>
      <c r="K1" s="6" t="s">
        <v>44</v>
      </c>
      <c r="L1" s="6" t="s">
        <v>45</v>
      </c>
      <c r="M1" s="13" t="s">
        <v>28</v>
      </c>
      <c r="N1" s="19" t="s">
        <v>46</v>
      </c>
    </row>
    <row r="2" spans="1:14">
      <c r="A2" s="4">
        <v>1</v>
      </c>
      <c r="B2" s="10" t="s">
        <v>12</v>
      </c>
      <c r="C2" s="4">
        <v>0</v>
      </c>
      <c r="D2" s="4">
        <v>0</v>
      </c>
      <c r="E2" s="4">
        <v>1</v>
      </c>
      <c r="F2" s="4">
        <v>0</v>
      </c>
      <c r="G2" s="4">
        <v>1</v>
      </c>
      <c r="H2" s="4">
        <v>0</v>
      </c>
      <c r="I2" s="4">
        <v>0</v>
      </c>
      <c r="J2" s="4">
        <v>0</v>
      </c>
      <c r="K2" s="4">
        <v>0</v>
      </c>
      <c r="L2" s="4">
        <v>1</v>
      </c>
      <c r="M2" s="4">
        <v>1</v>
      </c>
      <c r="N2" s="4">
        <f>SUMPRODUCT(C2:L2,$C$24:$L$24)</f>
        <v>3</v>
      </c>
    </row>
    <row r="3" spans="1:14">
      <c r="A3" s="1">
        <v>2</v>
      </c>
      <c r="B3" s="2" t="s">
        <v>12</v>
      </c>
      <c r="C3" s="1">
        <v>0</v>
      </c>
      <c r="D3" s="1">
        <v>0</v>
      </c>
      <c r="E3" s="1">
        <v>1</v>
      </c>
      <c r="F3" s="1">
        <v>0</v>
      </c>
      <c r="G3" s="1">
        <v>1</v>
      </c>
      <c r="H3" s="1">
        <v>0</v>
      </c>
      <c r="I3" s="1">
        <v>0</v>
      </c>
      <c r="J3" s="1">
        <v>0</v>
      </c>
      <c r="K3" s="1">
        <v>0</v>
      </c>
      <c r="L3" s="1">
        <v>1</v>
      </c>
      <c r="M3" s="1">
        <v>1</v>
      </c>
      <c r="N3" s="1">
        <f>SUMPRODUCT(C3:L3,$C$24:$L$24)</f>
        <v>3</v>
      </c>
    </row>
    <row r="4" spans="1:14">
      <c r="A4" s="1">
        <v>3</v>
      </c>
      <c r="B4" s="2" t="s">
        <v>12</v>
      </c>
      <c r="C4" s="1">
        <v>1</v>
      </c>
      <c r="D4" s="1">
        <v>0</v>
      </c>
      <c r="E4" s="1">
        <v>0</v>
      </c>
      <c r="F4" s="1">
        <v>0</v>
      </c>
      <c r="G4" s="1">
        <v>0</v>
      </c>
      <c r="H4" s="1">
        <v>1</v>
      </c>
      <c r="I4" s="1">
        <v>0</v>
      </c>
      <c r="J4" s="1">
        <v>0</v>
      </c>
      <c r="K4" s="1">
        <v>1</v>
      </c>
      <c r="L4" s="1">
        <v>0</v>
      </c>
      <c r="M4" s="1">
        <v>1</v>
      </c>
      <c r="N4" s="1">
        <f t="shared" ref="N4:N21" si="0">SUMPRODUCT(C4:L4,$C$24:$L$24)</f>
        <v>3</v>
      </c>
    </row>
    <row r="5" spans="1:14">
      <c r="A5" s="1">
        <v>4</v>
      </c>
      <c r="B5" s="2" t="s">
        <v>12</v>
      </c>
      <c r="C5" s="1">
        <v>0</v>
      </c>
      <c r="D5" s="1">
        <v>1</v>
      </c>
      <c r="E5" s="1">
        <v>0</v>
      </c>
      <c r="F5" s="1">
        <v>0</v>
      </c>
      <c r="G5" s="1">
        <v>0</v>
      </c>
      <c r="H5" s="1">
        <v>1</v>
      </c>
      <c r="I5" s="1">
        <v>0</v>
      </c>
      <c r="J5" s="1">
        <v>0</v>
      </c>
      <c r="K5" s="1">
        <v>1</v>
      </c>
      <c r="L5" s="1">
        <v>0</v>
      </c>
      <c r="M5" s="1">
        <v>1</v>
      </c>
      <c r="N5" s="1">
        <f>SUMPRODUCT(C5:L5,$C$24:$L$24)</f>
        <v>3</v>
      </c>
    </row>
    <row r="6" spans="1:14">
      <c r="A6" s="1">
        <v>5</v>
      </c>
      <c r="B6" s="2" t="s">
        <v>12</v>
      </c>
      <c r="C6" s="1">
        <v>0</v>
      </c>
      <c r="D6" s="1">
        <v>1</v>
      </c>
      <c r="E6" s="1">
        <v>0</v>
      </c>
      <c r="F6" s="1">
        <v>0</v>
      </c>
      <c r="G6" s="1">
        <v>0</v>
      </c>
      <c r="H6" s="1">
        <v>1</v>
      </c>
      <c r="I6" s="1">
        <v>0</v>
      </c>
      <c r="J6" s="1">
        <v>0</v>
      </c>
      <c r="K6" s="1">
        <v>1</v>
      </c>
      <c r="L6" s="1">
        <v>0</v>
      </c>
      <c r="M6" s="1">
        <v>1</v>
      </c>
      <c r="N6" s="1">
        <f t="shared" si="0"/>
        <v>3</v>
      </c>
    </row>
    <row r="7" spans="1:14">
      <c r="A7" s="1">
        <v>6</v>
      </c>
      <c r="B7" s="2" t="s">
        <v>12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1</v>
      </c>
      <c r="I7" s="1">
        <v>0</v>
      </c>
      <c r="J7" s="1">
        <v>0</v>
      </c>
      <c r="K7" s="1">
        <v>1</v>
      </c>
      <c r="L7" s="1">
        <v>0</v>
      </c>
      <c r="M7" s="1">
        <v>1</v>
      </c>
      <c r="N7" s="1">
        <f t="shared" si="0"/>
        <v>3</v>
      </c>
    </row>
    <row r="8" spans="1:14">
      <c r="A8" s="1">
        <v>7</v>
      </c>
      <c r="B8" s="2" t="s">
        <v>12</v>
      </c>
      <c r="C8" s="1">
        <v>1</v>
      </c>
      <c r="D8" s="1">
        <v>0</v>
      </c>
      <c r="E8" s="1">
        <v>0</v>
      </c>
      <c r="F8" s="1">
        <v>0</v>
      </c>
      <c r="G8" s="1">
        <v>1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1</v>
      </c>
      <c r="N8" s="1">
        <f t="shared" si="0"/>
        <v>3</v>
      </c>
    </row>
    <row r="9" spans="1:14">
      <c r="A9" s="1">
        <v>8</v>
      </c>
      <c r="B9" s="2" t="s">
        <v>12</v>
      </c>
      <c r="C9" s="1">
        <v>1</v>
      </c>
      <c r="D9" s="1">
        <v>0</v>
      </c>
      <c r="E9" s="1">
        <v>0</v>
      </c>
      <c r="F9" s="1">
        <v>0</v>
      </c>
      <c r="G9" s="1">
        <v>1</v>
      </c>
      <c r="H9" s="1">
        <v>0</v>
      </c>
      <c r="I9" s="1">
        <v>0</v>
      </c>
      <c r="J9" s="1">
        <v>0</v>
      </c>
      <c r="K9" s="1">
        <v>0</v>
      </c>
      <c r="L9" s="1">
        <v>1</v>
      </c>
      <c r="M9" s="1">
        <v>1</v>
      </c>
      <c r="N9" s="1">
        <f t="shared" si="0"/>
        <v>3</v>
      </c>
    </row>
    <row r="10" spans="1:14">
      <c r="A10" s="1">
        <v>9</v>
      </c>
      <c r="B10" s="2" t="s">
        <v>12</v>
      </c>
      <c r="C10" s="1">
        <v>0</v>
      </c>
      <c r="D10" s="1">
        <v>0</v>
      </c>
      <c r="E10" s="1">
        <v>0</v>
      </c>
      <c r="F10" s="1">
        <v>1</v>
      </c>
      <c r="G10" s="1">
        <v>1</v>
      </c>
      <c r="H10" s="1">
        <v>0</v>
      </c>
      <c r="I10" s="1">
        <v>0</v>
      </c>
      <c r="J10" s="1">
        <v>1</v>
      </c>
      <c r="K10" s="1">
        <v>0</v>
      </c>
      <c r="L10" s="1">
        <v>0</v>
      </c>
      <c r="M10" s="1">
        <v>1</v>
      </c>
      <c r="N10" s="1">
        <f t="shared" si="0"/>
        <v>3</v>
      </c>
    </row>
    <row r="11" spans="1:14">
      <c r="A11" s="1">
        <v>10</v>
      </c>
      <c r="B11" s="2" t="s">
        <v>12</v>
      </c>
      <c r="C11" s="1">
        <v>1</v>
      </c>
      <c r="D11" s="1">
        <v>0</v>
      </c>
      <c r="E11" s="1">
        <v>0</v>
      </c>
      <c r="F11" s="1">
        <v>0</v>
      </c>
      <c r="G11" s="1">
        <v>1</v>
      </c>
      <c r="H11" s="1">
        <v>0</v>
      </c>
      <c r="I11" s="1">
        <v>0</v>
      </c>
      <c r="J11" s="1">
        <v>1</v>
      </c>
      <c r="K11" s="1">
        <v>0</v>
      </c>
      <c r="L11" s="1">
        <v>0</v>
      </c>
      <c r="M11" s="1">
        <v>1</v>
      </c>
      <c r="N11" s="1">
        <f t="shared" si="0"/>
        <v>3</v>
      </c>
    </row>
    <row r="12" spans="1:14">
      <c r="A12" s="1">
        <v>11</v>
      </c>
      <c r="B12" s="2" t="s">
        <v>13</v>
      </c>
      <c r="C12" s="1">
        <v>1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1</v>
      </c>
      <c r="J12" s="1">
        <v>1</v>
      </c>
      <c r="K12" s="1">
        <v>0</v>
      </c>
      <c r="L12" s="1">
        <v>0</v>
      </c>
      <c r="M12" s="1">
        <v>-1</v>
      </c>
      <c r="N12" s="1">
        <f t="shared" si="0"/>
        <v>3</v>
      </c>
    </row>
    <row r="13" spans="1:14">
      <c r="A13" s="1">
        <v>12</v>
      </c>
      <c r="B13" s="2" t="s">
        <v>14</v>
      </c>
      <c r="C13" s="1">
        <v>0</v>
      </c>
      <c r="D13" s="1">
        <v>1</v>
      </c>
      <c r="E13" s="1">
        <v>0</v>
      </c>
      <c r="F13" s="1">
        <v>0</v>
      </c>
      <c r="G13" s="1">
        <v>1</v>
      </c>
      <c r="H13" s="1">
        <v>0</v>
      </c>
      <c r="I13" s="1">
        <v>0</v>
      </c>
      <c r="J13" s="1">
        <v>0</v>
      </c>
      <c r="K13" s="1">
        <v>0</v>
      </c>
      <c r="L13" s="1">
        <v>1</v>
      </c>
      <c r="M13" s="1">
        <v>-1</v>
      </c>
      <c r="N13" s="1">
        <f t="shared" si="0"/>
        <v>3</v>
      </c>
    </row>
    <row r="14" spans="1:14">
      <c r="A14" s="1">
        <v>13</v>
      </c>
      <c r="B14" s="2" t="s">
        <v>13</v>
      </c>
      <c r="C14" s="1">
        <v>0</v>
      </c>
      <c r="D14" s="1">
        <v>0</v>
      </c>
      <c r="E14" s="1">
        <v>0</v>
      </c>
      <c r="F14" s="1">
        <v>1</v>
      </c>
      <c r="G14" s="1">
        <v>0</v>
      </c>
      <c r="H14" s="1">
        <v>0</v>
      </c>
      <c r="I14" s="1">
        <v>1</v>
      </c>
      <c r="J14" s="1">
        <v>0</v>
      </c>
      <c r="K14" s="1">
        <v>1</v>
      </c>
      <c r="L14" s="1">
        <v>0</v>
      </c>
      <c r="M14" s="1">
        <v>-1</v>
      </c>
      <c r="N14" s="1">
        <f t="shared" si="0"/>
        <v>3</v>
      </c>
    </row>
    <row r="15" spans="1:14">
      <c r="A15" s="1">
        <v>14</v>
      </c>
      <c r="B15" s="2" t="s">
        <v>13</v>
      </c>
      <c r="C15" s="1">
        <v>0</v>
      </c>
      <c r="D15" s="1">
        <v>0</v>
      </c>
      <c r="E15" s="1">
        <v>0</v>
      </c>
      <c r="F15" s="1">
        <v>1</v>
      </c>
      <c r="G15" s="1">
        <v>0</v>
      </c>
      <c r="H15" s="1">
        <v>0</v>
      </c>
      <c r="I15" s="1">
        <v>1</v>
      </c>
      <c r="J15" s="1">
        <v>0</v>
      </c>
      <c r="K15" s="1">
        <v>1</v>
      </c>
      <c r="L15" s="1">
        <v>0</v>
      </c>
      <c r="M15" s="1">
        <v>-1</v>
      </c>
      <c r="N15" s="1">
        <f t="shared" si="0"/>
        <v>3</v>
      </c>
    </row>
    <row r="16" spans="1:14">
      <c r="A16" s="1">
        <v>15</v>
      </c>
      <c r="B16" s="2" t="s">
        <v>13</v>
      </c>
      <c r="C16" s="1">
        <v>0</v>
      </c>
      <c r="D16" s="1">
        <v>0</v>
      </c>
      <c r="E16" s="1">
        <v>1</v>
      </c>
      <c r="F16" s="1">
        <v>0</v>
      </c>
      <c r="G16" s="1">
        <v>0</v>
      </c>
      <c r="H16" s="1">
        <v>1</v>
      </c>
      <c r="I16" s="1">
        <v>0</v>
      </c>
      <c r="J16" s="1">
        <v>0</v>
      </c>
      <c r="K16" s="1">
        <v>0</v>
      </c>
      <c r="L16" s="1">
        <v>1</v>
      </c>
      <c r="M16" s="1">
        <v>-1</v>
      </c>
      <c r="N16" s="1">
        <f t="shared" si="0"/>
        <v>3</v>
      </c>
    </row>
    <row r="17" spans="1:16">
      <c r="A17" s="1">
        <v>16</v>
      </c>
      <c r="B17" s="2" t="s">
        <v>13</v>
      </c>
      <c r="C17" s="1">
        <v>0</v>
      </c>
      <c r="D17" s="1">
        <v>1</v>
      </c>
      <c r="E17" s="1">
        <v>0</v>
      </c>
      <c r="F17" s="1">
        <v>0</v>
      </c>
      <c r="G17" s="1">
        <v>0</v>
      </c>
      <c r="H17" s="1">
        <v>0</v>
      </c>
      <c r="I17" s="1">
        <v>1</v>
      </c>
      <c r="J17" s="1">
        <v>1</v>
      </c>
      <c r="K17" s="1">
        <v>0</v>
      </c>
      <c r="L17" s="1">
        <v>0</v>
      </c>
      <c r="M17" s="1">
        <v>-1</v>
      </c>
      <c r="N17" s="1">
        <f t="shared" si="0"/>
        <v>3</v>
      </c>
    </row>
    <row r="18" spans="1:16">
      <c r="A18" s="1">
        <v>17</v>
      </c>
      <c r="B18" s="2" t="s">
        <v>13</v>
      </c>
      <c r="C18" s="1">
        <v>0</v>
      </c>
      <c r="D18" s="1">
        <v>0</v>
      </c>
      <c r="E18" s="1">
        <v>0</v>
      </c>
      <c r="F18" s="1">
        <v>1</v>
      </c>
      <c r="G18" s="1">
        <v>0</v>
      </c>
      <c r="H18" s="1">
        <v>0</v>
      </c>
      <c r="I18" s="1">
        <v>1</v>
      </c>
      <c r="J18" s="1">
        <v>0</v>
      </c>
      <c r="K18" s="1">
        <v>1</v>
      </c>
      <c r="L18" s="1">
        <v>0</v>
      </c>
      <c r="M18" s="1">
        <v>-1</v>
      </c>
      <c r="N18" s="1">
        <f t="shared" si="0"/>
        <v>3</v>
      </c>
    </row>
    <row r="19" spans="1:16">
      <c r="A19" s="1">
        <v>18</v>
      </c>
      <c r="B19" s="2" t="s">
        <v>13</v>
      </c>
      <c r="C19" s="1">
        <v>0</v>
      </c>
      <c r="D19" s="1">
        <v>0</v>
      </c>
      <c r="E19" s="1">
        <v>1</v>
      </c>
      <c r="F19" s="1">
        <v>0</v>
      </c>
      <c r="G19" s="1">
        <v>0</v>
      </c>
      <c r="H19" s="1">
        <v>1</v>
      </c>
      <c r="I19" s="1">
        <v>0</v>
      </c>
      <c r="J19" s="1">
        <v>0</v>
      </c>
      <c r="K19" s="1">
        <v>0</v>
      </c>
      <c r="L19" s="1">
        <v>1</v>
      </c>
      <c r="M19" s="1">
        <v>-1</v>
      </c>
      <c r="N19" s="1">
        <f t="shared" si="0"/>
        <v>3</v>
      </c>
    </row>
    <row r="20" spans="1:16">
      <c r="A20" s="1">
        <v>19</v>
      </c>
      <c r="B20" s="2" t="s">
        <v>13</v>
      </c>
      <c r="C20" s="1">
        <v>0</v>
      </c>
      <c r="D20" s="1">
        <v>0</v>
      </c>
      <c r="E20" s="1">
        <v>0</v>
      </c>
      <c r="F20" s="1">
        <v>1</v>
      </c>
      <c r="G20" s="1">
        <v>0</v>
      </c>
      <c r="H20" s="1">
        <v>0</v>
      </c>
      <c r="I20" s="1">
        <v>1</v>
      </c>
      <c r="J20" s="1">
        <v>0</v>
      </c>
      <c r="K20" s="1">
        <v>1</v>
      </c>
      <c r="L20" s="1">
        <v>0</v>
      </c>
      <c r="M20" s="1">
        <v>-1</v>
      </c>
      <c r="N20" s="1">
        <f t="shared" si="0"/>
        <v>3</v>
      </c>
    </row>
    <row r="21" spans="1:16">
      <c r="A21" s="5">
        <v>20</v>
      </c>
      <c r="B21" s="11" t="s">
        <v>13</v>
      </c>
      <c r="C21" s="5">
        <v>0</v>
      </c>
      <c r="D21" s="5">
        <v>0</v>
      </c>
      <c r="E21" s="5">
        <v>1</v>
      </c>
      <c r="F21" s="5">
        <v>0</v>
      </c>
      <c r="G21" s="5">
        <v>0</v>
      </c>
      <c r="H21" s="5">
        <v>1</v>
      </c>
      <c r="I21" s="5">
        <v>0</v>
      </c>
      <c r="J21" s="5">
        <v>0</v>
      </c>
      <c r="K21" s="5">
        <v>0</v>
      </c>
      <c r="L21" s="5">
        <v>1</v>
      </c>
      <c r="M21" s="5">
        <v>-1</v>
      </c>
      <c r="N21" s="5">
        <f t="shared" si="0"/>
        <v>3</v>
      </c>
    </row>
    <row r="23" spans="1:16" ht="16.5">
      <c r="C23" s="12" t="s">
        <v>29</v>
      </c>
      <c r="D23" s="12" t="s">
        <v>30</v>
      </c>
      <c r="E23" s="12" t="s">
        <v>31</v>
      </c>
      <c r="F23" s="12" t="s">
        <v>32</v>
      </c>
      <c r="G23" s="12" t="s">
        <v>33</v>
      </c>
      <c r="H23" s="12" t="s">
        <v>34</v>
      </c>
      <c r="I23" s="12" t="s">
        <v>35</v>
      </c>
      <c r="J23" s="12" t="s">
        <v>36</v>
      </c>
      <c r="K23" s="12" t="s">
        <v>37</v>
      </c>
      <c r="L23" s="12" t="s">
        <v>38</v>
      </c>
      <c r="M23"/>
      <c r="N23" s="14" t="s">
        <v>39</v>
      </c>
      <c r="O23" s="14" t="s">
        <v>40</v>
      </c>
      <c r="P23" s="14" t="s">
        <v>41</v>
      </c>
    </row>
    <row r="24" spans="1:16">
      <c r="C24" s="16">
        <v>1</v>
      </c>
      <c r="D24" s="16">
        <v>1</v>
      </c>
      <c r="E24" s="16">
        <v>1</v>
      </c>
      <c r="F24" s="16">
        <v>1</v>
      </c>
      <c r="G24" s="16">
        <v>1</v>
      </c>
      <c r="H24" s="16">
        <v>1</v>
      </c>
      <c r="I24" s="16">
        <v>1</v>
      </c>
      <c r="J24" s="16">
        <v>1</v>
      </c>
      <c r="K24" s="16">
        <v>1</v>
      </c>
      <c r="L24" s="16">
        <v>1</v>
      </c>
      <c r="M24"/>
      <c r="N24" s="15">
        <f>DEVSQ(N2:N21)</f>
        <v>0</v>
      </c>
      <c r="O24" s="17">
        <f>DEVSQ(N2:N11)+DEVSQ(N12:N21)</f>
        <v>0</v>
      </c>
      <c r="P24" s="17">
        <f>N24-O24</f>
        <v>0</v>
      </c>
    </row>
    <row r="26" spans="1:16">
      <c r="N26" s="12" t="s">
        <v>47</v>
      </c>
    </row>
    <row r="27" spans="1:16">
      <c r="N27" s="17" t="e">
        <f>P24/N24</f>
        <v>#DIV/0!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1"/>
  <sheetViews>
    <sheetView workbookViewId="0"/>
  </sheetViews>
  <sheetFormatPr defaultRowHeight="13.5"/>
  <cols>
    <col min="1" max="1" width="5.125" style="1" bestFit="1" customWidth="1"/>
    <col min="2" max="2" width="11.25" style="1" bestFit="1" customWidth="1"/>
    <col min="3" max="6" width="7.625" style="1" bestFit="1" customWidth="1"/>
    <col min="7" max="12" width="11.5" style="1" bestFit="1" customWidth="1"/>
    <col min="13" max="13" width="17.75" style="1" bestFit="1" customWidth="1"/>
    <col min="14" max="16384" width="9" style="1"/>
  </cols>
  <sheetData>
    <row r="1" spans="1:13" ht="16.5">
      <c r="A1" s="13" t="s">
        <v>3</v>
      </c>
      <c r="B1" s="13" t="s">
        <v>11</v>
      </c>
      <c r="C1" s="6" t="s">
        <v>15</v>
      </c>
      <c r="D1" s="6" t="s">
        <v>16</v>
      </c>
      <c r="E1" s="6" t="s">
        <v>17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23</v>
      </c>
      <c r="L1" s="6" t="s">
        <v>24</v>
      </c>
      <c r="M1" s="13" t="s">
        <v>28</v>
      </c>
    </row>
    <row r="2" spans="1:13">
      <c r="A2" s="4">
        <v>1</v>
      </c>
      <c r="B2" s="10" t="s">
        <v>12</v>
      </c>
      <c r="C2" s="4">
        <v>0</v>
      </c>
      <c r="D2" s="4">
        <v>0</v>
      </c>
      <c r="E2" s="4">
        <v>1</v>
      </c>
      <c r="F2" s="4">
        <v>0</v>
      </c>
      <c r="G2" s="4">
        <v>1</v>
      </c>
      <c r="H2" s="4">
        <v>0</v>
      </c>
      <c r="I2" s="4">
        <v>0</v>
      </c>
      <c r="J2" s="4">
        <v>0</v>
      </c>
      <c r="K2" s="4">
        <v>0</v>
      </c>
      <c r="L2" s="4">
        <v>1</v>
      </c>
      <c r="M2" s="4">
        <v>1</v>
      </c>
    </row>
    <row r="3" spans="1:13">
      <c r="A3" s="1">
        <v>2</v>
      </c>
      <c r="B3" s="2" t="s">
        <v>12</v>
      </c>
      <c r="C3" s="1">
        <v>0</v>
      </c>
      <c r="D3" s="1">
        <v>0</v>
      </c>
      <c r="E3" s="1">
        <v>1</v>
      </c>
      <c r="F3" s="1">
        <v>0</v>
      </c>
      <c r="G3" s="1">
        <v>1</v>
      </c>
      <c r="H3" s="1">
        <v>0</v>
      </c>
      <c r="I3" s="1">
        <v>0</v>
      </c>
      <c r="J3" s="1">
        <v>0</v>
      </c>
      <c r="K3" s="1">
        <v>0</v>
      </c>
      <c r="L3" s="1">
        <v>1</v>
      </c>
      <c r="M3" s="1">
        <v>1</v>
      </c>
    </row>
    <row r="4" spans="1:13">
      <c r="A4" s="1">
        <v>3</v>
      </c>
      <c r="B4" s="2" t="s">
        <v>12</v>
      </c>
      <c r="C4" s="1">
        <v>1</v>
      </c>
      <c r="D4" s="1">
        <v>0</v>
      </c>
      <c r="E4" s="1">
        <v>0</v>
      </c>
      <c r="F4" s="1">
        <v>0</v>
      </c>
      <c r="G4" s="1">
        <v>0</v>
      </c>
      <c r="H4" s="1">
        <v>1</v>
      </c>
      <c r="I4" s="1">
        <v>0</v>
      </c>
      <c r="J4" s="1">
        <v>0</v>
      </c>
      <c r="K4" s="1">
        <v>1</v>
      </c>
      <c r="L4" s="1">
        <v>0</v>
      </c>
      <c r="M4" s="1">
        <v>1</v>
      </c>
    </row>
    <row r="5" spans="1:13">
      <c r="A5" s="1">
        <v>4</v>
      </c>
      <c r="B5" s="2" t="s">
        <v>12</v>
      </c>
      <c r="C5" s="1">
        <v>0</v>
      </c>
      <c r="D5" s="1">
        <v>1</v>
      </c>
      <c r="E5" s="1">
        <v>0</v>
      </c>
      <c r="F5" s="1">
        <v>0</v>
      </c>
      <c r="G5" s="1">
        <v>0</v>
      </c>
      <c r="H5" s="1">
        <v>1</v>
      </c>
      <c r="I5" s="1">
        <v>0</v>
      </c>
      <c r="J5" s="1">
        <v>0</v>
      </c>
      <c r="K5" s="1">
        <v>1</v>
      </c>
      <c r="L5" s="1">
        <v>0</v>
      </c>
      <c r="M5" s="1">
        <v>1</v>
      </c>
    </row>
    <row r="6" spans="1:13">
      <c r="A6" s="1">
        <v>5</v>
      </c>
      <c r="B6" s="2" t="s">
        <v>12</v>
      </c>
      <c r="C6" s="1">
        <v>0</v>
      </c>
      <c r="D6" s="1">
        <v>1</v>
      </c>
      <c r="E6" s="1">
        <v>0</v>
      </c>
      <c r="F6" s="1">
        <v>0</v>
      </c>
      <c r="G6" s="1">
        <v>0</v>
      </c>
      <c r="H6" s="1">
        <v>1</v>
      </c>
      <c r="I6" s="1">
        <v>0</v>
      </c>
      <c r="J6" s="1">
        <v>0</v>
      </c>
      <c r="K6" s="1">
        <v>1</v>
      </c>
      <c r="L6" s="1">
        <v>0</v>
      </c>
      <c r="M6" s="1">
        <v>1</v>
      </c>
    </row>
    <row r="7" spans="1:13">
      <c r="A7" s="1">
        <v>6</v>
      </c>
      <c r="B7" s="2" t="s">
        <v>12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1</v>
      </c>
      <c r="I7" s="1">
        <v>0</v>
      </c>
      <c r="J7" s="1">
        <v>0</v>
      </c>
      <c r="K7" s="1">
        <v>1</v>
      </c>
      <c r="L7" s="1">
        <v>0</v>
      </c>
      <c r="M7" s="1">
        <v>1</v>
      </c>
    </row>
    <row r="8" spans="1:13">
      <c r="A8" s="1">
        <v>7</v>
      </c>
      <c r="B8" s="2" t="s">
        <v>12</v>
      </c>
      <c r="C8" s="1">
        <v>1</v>
      </c>
      <c r="D8" s="1">
        <v>0</v>
      </c>
      <c r="E8" s="1">
        <v>0</v>
      </c>
      <c r="F8" s="1">
        <v>0</v>
      </c>
      <c r="G8" s="1">
        <v>1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1</v>
      </c>
    </row>
    <row r="9" spans="1:13">
      <c r="A9" s="1">
        <v>8</v>
      </c>
      <c r="B9" s="2" t="s">
        <v>12</v>
      </c>
      <c r="C9" s="1">
        <v>1</v>
      </c>
      <c r="D9" s="1">
        <v>0</v>
      </c>
      <c r="E9" s="1">
        <v>0</v>
      </c>
      <c r="F9" s="1">
        <v>0</v>
      </c>
      <c r="G9" s="1">
        <v>1</v>
      </c>
      <c r="H9" s="1">
        <v>0</v>
      </c>
      <c r="I9" s="1">
        <v>0</v>
      </c>
      <c r="J9" s="1">
        <v>0</v>
      </c>
      <c r="K9" s="1">
        <v>0</v>
      </c>
      <c r="L9" s="1">
        <v>1</v>
      </c>
      <c r="M9" s="1">
        <v>1</v>
      </c>
    </row>
    <row r="10" spans="1:13">
      <c r="A10" s="1">
        <v>9</v>
      </c>
      <c r="B10" s="2" t="s">
        <v>12</v>
      </c>
      <c r="C10" s="1">
        <v>0</v>
      </c>
      <c r="D10" s="1">
        <v>0</v>
      </c>
      <c r="E10" s="1">
        <v>0</v>
      </c>
      <c r="F10" s="1">
        <v>1</v>
      </c>
      <c r="G10" s="1">
        <v>1</v>
      </c>
      <c r="H10" s="1">
        <v>0</v>
      </c>
      <c r="I10" s="1">
        <v>0</v>
      </c>
      <c r="J10" s="1">
        <v>1</v>
      </c>
      <c r="K10" s="1">
        <v>0</v>
      </c>
      <c r="L10" s="1">
        <v>0</v>
      </c>
      <c r="M10" s="1">
        <v>1</v>
      </c>
    </row>
    <row r="11" spans="1:13">
      <c r="A11" s="1">
        <v>10</v>
      </c>
      <c r="B11" s="2" t="s">
        <v>12</v>
      </c>
      <c r="C11" s="1">
        <v>1</v>
      </c>
      <c r="D11" s="1">
        <v>0</v>
      </c>
      <c r="E11" s="1">
        <v>0</v>
      </c>
      <c r="F11" s="1">
        <v>0</v>
      </c>
      <c r="G11" s="1">
        <v>1</v>
      </c>
      <c r="H11" s="1">
        <v>0</v>
      </c>
      <c r="I11" s="1">
        <v>0</v>
      </c>
      <c r="J11" s="1">
        <v>1</v>
      </c>
      <c r="K11" s="1">
        <v>0</v>
      </c>
      <c r="L11" s="1">
        <v>0</v>
      </c>
      <c r="M11" s="1">
        <v>1</v>
      </c>
    </row>
    <row r="12" spans="1:13">
      <c r="A12" s="1">
        <v>11</v>
      </c>
      <c r="B12" s="2" t="s">
        <v>13</v>
      </c>
      <c r="C12" s="1">
        <v>1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1</v>
      </c>
      <c r="J12" s="1">
        <v>1</v>
      </c>
      <c r="K12" s="1">
        <v>0</v>
      </c>
      <c r="L12" s="1">
        <v>0</v>
      </c>
      <c r="M12" s="1">
        <v>-1</v>
      </c>
    </row>
    <row r="13" spans="1:13">
      <c r="A13" s="1">
        <v>12</v>
      </c>
      <c r="B13" s="2" t="s">
        <v>14</v>
      </c>
      <c r="C13" s="1">
        <v>0</v>
      </c>
      <c r="D13" s="1">
        <v>1</v>
      </c>
      <c r="E13" s="1">
        <v>0</v>
      </c>
      <c r="F13" s="1">
        <v>0</v>
      </c>
      <c r="G13" s="1">
        <v>1</v>
      </c>
      <c r="H13" s="1">
        <v>0</v>
      </c>
      <c r="I13" s="1">
        <v>0</v>
      </c>
      <c r="J13" s="1">
        <v>0</v>
      </c>
      <c r="K13" s="1">
        <v>0</v>
      </c>
      <c r="L13" s="1">
        <v>1</v>
      </c>
      <c r="M13" s="1">
        <v>-1</v>
      </c>
    </row>
    <row r="14" spans="1:13">
      <c r="A14" s="1">
        <v>13</v>
      </c>
      <c r="B14" s="2" t="s">
        <v>13</v>
      </c>
      <c r="C14" s="1">
        <v>0</v>
      </c>
      <c r="D14" s="1">
        <v>0</v>
      </c>
      <c r="E14" s="1">
        <v>0</v>
      </c>
      <c r="F14" s="1">
        <v>1</v>
      </c>
      <c r="G14" s="1">
        <v>0</v>
      </c>
      <c r="H14" s="1">
        <v>0</v>
      </c>
      <c r="I14" s="1">
        <v>1</v>
      </c>
      <c r="J14" s="1">
        <v>0</v>
      </c>
      <c r="K14" s="1">
        <v>1</v>
      </c>
      <c r="L14" s="1">
        <v>0</v>
      </c>
      <c r="M14" s="1">
        <v>-1</v>
      </c>
    </row>
    <row r="15" spans="1:13">
      <c r="A15" s="1">
        <v>14</v>
      </c>
      <c r="B15" s="2" t="s">
        <v>13</v>
      </c>
      <c r="C15" s="1">
        <v>0</v>
      </c>
      <c r="D15" s="1">
        <v>0</v>
      </c>
      <c r="E15" s="1">
        <v>0</v>
      </c>
      <c r="F15" s="1">
        <v>1</v>
      </c>
      <c r="G15" s="1">
        <v>0</v>
      </c>
      <c r="H15" s="1">
        <v>0</v>
      </c>
      <c r="I15" s="1">
        <v>1</v>
      </c>
      <c r="J15" s="1">
        <v>0</v>
      </c>
      <c r="K15" s="1">
        <v>1</v>
      </c>
      <c r="L15" s="1">
        <v>0</v>
      </c>
      <c r="M15" s="1">
        <v>-1</v>
      </c>
    </row>
    <row r="16" spans="1:13">
      <c r="A16" s="1">
        <v>15</v>
      </c>
      <c r="B16" s="2" t="s">
        <v>13</v>
      </c>
      <c r="C16" s="1">
        <v>0</v>
      </c>
      <c r="D16" s="1">
        <v>0</v>
      </c>
      <c r="E16" s="1">
        <v>1</v>
      </c>
      <c r="F16" s="1">
        <v>0</v>
      </c>
      <c r="G16" s="1">
        <v>0</v>
      </c>
      <c r="H16" s="1">
        <v>1</v>
      </c>
      <c r="I16" s="1">
        <v>0</v>
      </c>
      <c r="J16" s="1">
        <v>0</v>
      </c>
      <c r="K16" s="1">
        <v>0</v>
      </c>
      <c r="L16" s="1">
        <v>1</v>
      </c>
      <c r="M16" s="1">
        <v>-1</v>
      </c>
    </row>
    <row r="17" spans="1:13">
      <c r="A17" s="1">
        <v>16</v>
      </c>
      <c r="B17" s="2" t="s">
        <v>13</v>
      </c>
      <c r="C17" s="1">
        <v>0</v>
      </c>
      <c r="D17" s="1">
        <v>1</v>
      </c>
      <c r="E17" s="1">
        <v>0</v>
      </c>
      <c r="F17" s="1">
        <v>0</v>
      </c>
      <c r="G17" s="1">
        <v>0</v>
      </c>
      <c r="H17" s="1">
        <v>0</v>
      </c>
      <c r="I17" s="1">
        <v>1</v>
      </c>
      <c r="J17" s="1">
        <v>1</v>
      </c>
      <c r="K17" s="1">
        <v>0</v>
      </c>
      <c r="L17" s="1">
        <v>0</v>
      </c>
      <c r="M17" s="1">
        <v>-1</v>
      </c>
    </row>
    <row r="18" spans="1:13">
      <c r="A18" s="1">
        <v>17</v>
      </c>
      <c r="B18" s="2" t="s">
        <v>13</v>
      </c>
      <c r="C18" s="1">
        <v>0</v>
      </c>
      <c r="D18" s="1">
        <v>0</v>
      </c>
      <c r="E18" s="1">
        <v>0</v>
      </c>
      <c r="F18" s="1">
        <v>1</v>
      </c>
      <c r="G18" s="1">
        <v>0</v>
      </c>
      <c r="H18" s="1">
        <v>0</v>
      </c>
      <c r="I18" s="1">
        <v>1</v>
      </c>
      <c r="J18" s="1">
        <v>0</v>
      </c>
      <c r="K18" s="1">
        <v>1</v>
      </c>
      <c r="L18" s="1">
        <v>0</v>
      </c>
      <c r="M18" s="1">
        <v>-1</v>
      </c>
    </row>
    <row r="19" spans="1:13">
      <c r="A19" s="1">
        <v>18</v>
      </c>
      <c r="B19" s="2" t="s">
        <v>13</v>
      </c>
      <c r="C19" s="1">
        <v>0</v>
      </c>
      <c r="D19" s="1">
        <v>0</v>
      </c>
      <c r="E19" s="1">
        <v>1</v>
      </c>
      <c r="F19" s="1">
        <v>0</v>
      </c>
      <c r="G19" s="1">
        <v>0</v>
      </c>
      <c r="H19" s="1">
        <v>1</v>
      </c>
      <c r="I19" s="1">
        <v>0</v>
      </c>
      <c r="J19" s="1">
        <v>0</v>
      </c>
      <c r="K19" s="1">
        <v>0</v>
      </c>
      <c r="L19" s="1">
        <v>1</v>
      </c>
      <c r="M19" s="1">
        <v>-1</v>
      </c>
    </row>
    <row r="20" spans="1:13">
      <c r="A20" s="1">
        <v>19</v>
      </c>
      <c r="B20" s="2" t="s">
        <v>13</v>
      </c>
      <c r="C20" s="1">
        <v>0</v>
      </c>
      <c r="D20" s="1">
        <v>0</v>
      </c>
      <c r="E20" s="1">
        <v>0</v>
      </c>
      <c r="F20" s="1">
        <v>1</v>
      </c>
      <c r="G20" s="1">
        <v>0</v>
      </c>
      <c r="H20" s="1">
        <v>0</v>
      </c>
      <c r="I20" s="1">
        <v>1</v>
      </c>
      <c r="J20" s="1">
        <v>0</v>
      </c>
      <c r="K20" s="1">
        <v>1</v>
      </c>
      <c r="L20" s="1">
        <v>0</v>
      </c>
      <c r="M20" s="1">
        <v>-1</v>
      </c>
    </row>
    <row r="21" spans="1:13">
      <c r="A21" s="5">
        <v>20</v>
      </c>
      <c r="B21" s="11" t="s">
        <v>13</v>
      </c>
      <c r="C21" s="5">
        <v>0</v>
      </c>
      <c r="D21" s="5">
        <v>0</v>
      </c>
      <c r="E21" s="5">
        <v>1</v>
      </c>
      <c r="F21" s="5">
        <v>0</v>
      </c>
      <c r="G21" s="5">
        <v>0</v>
      </c>
      <c r="H21" s="5">
        <v>1</v>
      </c>
      <c r="I21" s="5">
        <v>0</v>
      </c>
      <c r="J21" s="5">
        <v>0</v>
      </c>
      <c r="K21" s="5">
        <v>0</v>
      </c>
      <c r="L21" s="5">
        <v>1</v>
      </c>
      <c r="M21" s="5">
        <v>-1</v>
      </c>
    </row>
  </sheetData>
  <sortState ref="A2:M21">
    <sortCondition ref="B2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6"/>
  <sheetViews>
    <sheetView workbookViewId="0"/>
  </sheetViews>
  <sheetFormatPr defaultRowHeight="13.5"/>
  <cols>
    <col min="1" max="1" width="2.5" bestFit="1" customWidth="1"/>
    <col min="2" max="2" width="5.375" bestFit="1" customWidth="1"/>
  </cols>
  <sheetData>
    <row r="1" spans="1:4">
      <c r="A1" s="21"/>
      <c r="B1" s="21" t="s">
        <v>0</v>
      </c>
      <c r="C1" s="3" t="s">
        <v>2</v>
      </c>
      <c r="D1" s="3" t="s">
        <v>1</v>
      </c>
    </row>
    <row r="2" spans="1:4">
      <c r="A2" s="31">
        <v>1</v>
      </c>
      <c r="B2" s="32"/>
      <c r="C2" s="31" t="s">
        <v>8</v>
      </c>
      <c r="D2" s="31" t="s">
        <v>8</v>
      </c>
    </row>
    <row r="3" spans="1:4">
      <c r="A3" s="28">
        <v>2</v>
      </c>
      <c r="B3" s="28" t="s">
        <v>4</v>
      </c>
      <c r="C3" s="28" t="s">
        <v>9</v>
      </c>
      <c r="D3" s="28" t="s">
        <v>9</v>
      </c>
    </row>
    <row r="4" spans="1:4">
      <c r="A4" s="28">
        <v>3</v>
      </c>
      <c r="B4" s="28" t="s">
        <v>5</v>
      </c>
      <c r="C4" s="28" t="s">
        <v>10</v>
      </c>
      <c r="D4" s="28" t="s">
        <v>10</v>
      </c>
    </row>
    <row r="5" spans="1:4">
      <c r="A5" s="28">
        <v>4</v>
      </c>
      <c r="B5" s="28" t="s">
        <v>6</v>
      </c>
      <c r="C5" s="33"/>
      <c r="D5" s="33"/>
    </row>
    <row r="6" spans="1:4">
      <c r="A6" s="34">
        <v>5</v>
      </c>
      <c r="B6" s="34" t="s">
        <v>7</v>
      </c>
      <c r="C6" s="35"/>
      <c r="D6" s="35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1"/>
  <sheetViews>
    <sheetView workbookViewId="0"/>
  </sheetViews>
  <sheetFormatPr defaultRowHeight="13.5"/>
  <cols>
    <col min="1" max="1" width="5.125" style="1" bestFit="1" customWidth="1"/>
    <col min="2" max="2" width="11.5" style="1" bestFit="1" customWidth="1"/>
    <col min="3" max="3" width="7" style="1" bestFit="1" customWidth="1"/>
    <col min="4" max="4" width="12.875" style="1" bestFit="1" customWidth="1"/>
    <col min="5" max="5" width="10.875" style="1" bestFit="1" customWidth="1"/>
    <col min="6" max="16384" width="9" style="1"/>
  </cols>
  <sheetData>
    <row r="1" spans="1:5" ht="16.5">
      <c r="A1" s="3" t="s">
        <v>3</v>
      </c>
      <c r="B1" s="3" t="s">
        <v>25</v>
      </c>
      <c r="C1" s="12" t="s">
        <v>26</v>
      </c>
      <c r="D1" s="12" t="s">
        <v>27</v>
      </c>
      <c r="E1" s="12" t="s">
        <v>42</v>
      </c>
    </row>
    <row r="2" spans="1:5">
      <c r="A2" s="4">
        <v>1</v>
      </c>
      <c r="B2" s="10" t="s">
        <v>12</v>
      </c>
      <c r="C2" s="4">
        <v>4</v>
      </c>
      <c r="D2" s="4">
        <v>1</v>
      </c>
      <c r="E2" s="4">
        <v>3</v>
      </c>
    </row>
    <row r="3" spans="1:5">
      <c r="A3" s="1">
        <v>2</v>
      </c>
      <c r="B3" s="2" t="s">
        <v>12</v>
      </c>
      <c r="C3" s="1">
        <v>4</v>
      </c>
      <c r="D3" s="1">
        <v>1</v>
      </c>
      <c r="E3" s="1">
        <v>3</v>
      </c>
    </row>
    <row r="4" spans="1:5">
      <c r="A4" s="1">
        <v>3</v>
      </c>
      <c r="B4" s="2" t="s">
        <v>12</v>
      </c>
      <c r="C4" s="1">
        <v>2</v>
      </c>
      <c r="D4" s="1">
        <v>2</v>
      </c>
      <c r="E4" s="1">
        <v>2</v>
      </c>
    </row>
    <row r="5" spans="1:5">
      <c r="A5" s="1">
        <v>4</v>
      </c>
      <c r="B5" s="2" t="s">
        <v>12</v>
      </c>
      <c r="C5" s="1">
        <v>3</v>
      </c>
      <c r="D5" s="1">
        <v>2</v>
      </c>
      <c r="E5" s="1">
        <v>2</v>
      </c>
    </row>
    <row r="6" spans="1:5">
      <c r="A6" s="1">
        <v>5</v>
      </c>
      <c r="B6" s="2" t="s">
        <v>12</v>
      </c>
      <c r="C6" s="1">
        <v>3</v>
      </c>
      <c r="D6" s="1">
        <v>2</v>
      </c>
      <c r="E6" s="1">
        <v>2</v>
      </c>
    </row>
    <row r="7" spans="1:5">
      <c r="A7" s="1">
        <v>6</v>
      </c>
      <c r="B7" s="2" t="s">
        <v>12</v>
      </c>
      <c r="C7" s="1">
        <v>3</v>
      </c>
      <c r="D7" s="1">
        <v>2</v>
      </c>
      <c r="E7" s="1">
        <v>2</v>
      </c>
    </row>
    <row r="8" spans="1:5">
      <c r="A8" s="1">
        <v>7</v>
      </c>
      <c r="B8" s="2" t="s">
        <v>12</v>
      </c>
      <c r="C8" s="1">
        <v>2</v>
      </c>
      <c r="D8" s="1">
        <v>1</v>
      </c>
      <c r="E8" s="1">
        <v>1</v>
      </c>
    </row>
    <row r="9" spans="1:5">
      <c r="A9" s="1">
        <v>8</v>
      </c>
      <c r="B9" s="2" t="s">
        <v>12</v>
      </c>
      <c r="C9" s="1">
        <v>2</v>
      </c>
      <c r="D9" s="1">
        <v>1</v>
      </c>
      <c r="E9" s="1">
        <v>3</v>
      </c>
    </row>
    <row r="10" spans="1:5">
      <c r="A10" s="1">
        <v>9</v>
      </c>
      <c r="B10" s="2" t="s">
        <v>12</v>
      </c>
      <c r="C10" s="1">
        <v>5</v>
      </c>
      <c r="D10" s="1">
        <v>1</v>
      </c>
      <c r="E10" s="1">
        <v>1</v>
      </c>
    </row>
    <row r="11" spans="1:5">
      <c r="A11" s="1">
        <v>10</v>
      </c>
      <c r="B11" s="2" t="s">
        <v>12</v>
      </c>
      <c r="C11" s="1">
        <v>2</v>
      </c>
      <c r="D11" s="1">
        <v>1</v>
      </c>
      <c r="E11" s="1">
        <v>1</v>
      </c>
    </row>
    <row r="12" spans="1:5">
      <c r="A12" s="1">
        <v>11</v>
      </c>
      <c r="B12" s="2" t="s">
        <v>13</v>
      </c>
      <c r="C12" s="1">
        <v>2</v>
      </c>
      <c r="D12" s="1">
        <v>3</v>
      </c>
      <c r="E12" s="1">
        <v>1</v>
      </c>
    </row>
    <row r="13" spans="1:5">
      <c r="A13" s="1">
        <v>12</v>
      </c>
      <c r="B13" s="2" t="s">
        <v>14</v>
      </c>
      <c r="C13" s="1">
        <v>3</v>
      </c>
      <c r="D13" s="1">
        <v>1</v>
      </c>
      <c r="E13" s="1">
        <v>3</v>
      </c>
    </row>
    <row r="14" spans="1:5">
      <c r="A14" s="1">
        <v>13</v>
      </c>
      <c r="B14" s="2" t="s">
        <v>13</v>
      </c>
      <c r="C14" s="1">
        <v>5</v>
      </c>
      <c r="D14" s="1">
        <v>3</v>
      </c>
      <c r="E14" s="1">
        <v>2</v>
      </c>
    </row>
    <row r="15" spans="1:5">
      <c r="A15" s="1">
        <v>14</v>
      </c>
      <c r="B15" s="2" t="s">
        <v>13</v>
      </c>
      <c r="C15" s="1">
        <v>5</v>
      </c>
      <c r="D15" s="1">
        <v>3</v>
      </c>
      <c r="E15" s="1">
        <v>2</v>
      </c>
    </row>
    <row r="16" spans="1:5">
      <c r="A16" s="1">
        <v>15</v>
      </c>
      <c r="B16" s="2" t="s">
        <v>13</v>
      </c>
      <c r="C16" s="1">
        <v>4</v>
      </c>
      <c r="D16" s="1">
        <v>2</v>
      </c>
      <c r="E16" s="1">
        <v>3</v>
      </c>
    </row>
    <row r="17" spans="1:5">
      <c r="A17" s="1">
        <v>16</v>
      </c>
      <c r="B17" s="2" t="s">
        <v>13</v>
      </c>
      <c r="C17" s="1">
        <v>3</v>
      </c>
      <c r="D17" s="1">
        <v>3</v>
      </c>
      <c r="E17" s="1">
        <v>1</v>
      </c>
    </row>
    <row r="18" spans="1:5">
      <c r="A18" s="1">
        <v>17</v>
      </c>
      <c r="B18" s="2" t="s">
        <v>13</v>
      </c>
      <c r="C18" s="1">
        <v>5</v>
      </c>
      <c r="D18" s="1">
        <v>3</v>
      </c>
      <c r="E18" s="1">
        <v>2</v>
      </c>
    </row>
    <row r="19" spans="1:5">
      <c r="A19" s="1">
        <v>18</v>
      </c>
      <c r="B19" s="2" t="s">
        <v>13</v>
      </c>
      <c r="C19" s="1">
        <v>4</v>
      </c>
      <c r="D19" s="1">
        <v>2</v>
      </c>
      <c r="E19" s="1">
        <v>3</v>
      </c>
    </row>
    <row r="20" spans="1:5">
      <c r="A20" s="1">
        <v>19</v>
      </c>
      <c r="B20" s="2" t="s">
        <v>13</v>
      </c>
      <c r="C20" s="1">
        <v>5</v>
      </c>
      <c r="D20" s="1">
        <v>3</v>
      </c>
      <c r="E20" s="1">
        <v>2</v>
      </c>
    </row>
    <row r="21" spans="1:5">
      <c r="A21" s="5">
        <v>20</v>
      </c>
      <c r="B21" s="11" t="s">
        <v>13</v>
      </c>
      <c r="C21" s="5">
        <v>4</v>
      </c>
      <c r="D21" s="5">
        <v>2</v>
      </c>
      <c r="E21" s="5">
        <v>3</v>
      </c>
    </row>
  </sheetData>
  <sortState ref="A2:E21">
    <sortCondition ref="B2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数量化理Ⅱ類_分析結果</vt:lpstr>
      <vt:lpstr>数量化Ⅱ類_初期値</vt:lpstr>
      <vt:lpstr>データの変換</vt:lpstr>
      <vt:lpstr>データラベル</vt:lpstr>
      <vt:lpstr>数量化Ⅱ類_データ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atsuho</cp:lastModifiedBy>
  <dcterms:created xsi:type="dcterms:W3CDTF">2008-11-16T10:11:28Z</dcterms:created>
  <dcterms:modified xsi:type="dcterms:W3CDTF">2011-10-28T08:56:25Z</dcterms:modified>
</cp:coreProperties>
</file>