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90" windowWidth="8445" windowHeight="7260" tabRatio="723" firstSheet="3" activeTab="9"/>
  </bookViews>
  <sheets>
    <sheet name="判別的中率2" sheetId="21" r:id="rId1"/>
    <sheet name="変数選択2-2" sheetId="16" r:id="rId2"/>
    <sheet name="変数選択2-1" sheetId="15" r:id="rId3"/>
    <sheet name="変数選択1-3" sheetId="14" r:id="rId4"/>
    <sheet name="変数選択1-2" sheetId="13" r:id="rId5"/>
    <sheet name="変数選択1-1" sheetId="12" r:id="rId6"/>
    <sheet name="判別的中率1" sheetId="17" r:id="rId7"/>
    <sheet name="ロジスティック回帰_結果" sheetId="11" r:id="rId8"/>
    <sheet name="ロジスティック回帰_初期値" sheetId="7" r:id="rId9"/>
    <sheet name="ロジスティック回帰_データ" sheetId="10" r:id="rId10"/>
  </sheets>
  <definedNames>
    <definedName name="solver_adj" localSheetId="9" hidden="1">ロジスティック回帰_データ!#REF!</definedName>
    <definedName name="solver_adj" localSheetId="7" hidden="1">ロジスティック回帰_結果!$B$24:$E$24</definedName>
    <definedName name="solver_adj" localSheetId="8" hidden="1">ロジスティック回帰_初期値!$B$24:$E$24</definedName>
    <definedName name="solver_adj" localSheetId="5" hidden="1">'変数選択1-1'!$B$24:$D$24</definedName>
    <definedName name="solver_adj" localSheetId="4" hidden="1">'変数選択1-2'!$B$24:$D$24</definedName>
    <definedName name="solver_adj" localSheetId="3" hidden="1">'変数選択1-3'!$B$24:$D$24</definedName>
    <definedName name="solver_adj" localSheetId="2" hidden="1">'変数選択2-1'!$B$24:$C$24</definedName>
    <definedName name="solver_adj" localSheetId="1" hidden="1">'変数選択2-2'!$B$24:$C$24</definedName>
    <definedName name="solver_cvg" localSheetId="9" hidden="1">0.0001</definedName>
    <definedName name="solver_cvg" localSheetId="7" hidden="1">0.0001</definedName>
    <definedName name="solver_cvg" localSheetId="8" hidden="1">0.0001</definedName>
    <definedName name="solver_cvg" localSheetId="5" hidden="1">0.0001</definedName>
    <definedName name="solver_cvg" localSheetId="4" hidden="1">0.0001</definedName>
    <definedName name="solver_cvg" localSheetId="3" hidden="1">0.0001</definedName>
    <definedName name="solver_cvg" localSheetId="2" hidden="1">0.0001</definedName>
    <definedName name="solver_cvg" localSheetId="1" hidden="1">0.0001</definedName>
    <definedName name="solver_drv" localSheetId="9" hidden="1">1</definedName>
    <definedName name="solver_drv" localSheetId="7" hidden="1">1</definedName>
    <definedName name="solver_drv" localSheetId="8" hidden="1">1</definedName>
    <definedName name="solver_drv" localSheetId="5" hidden="1">1</definedName>
    <definedName name="solver_drv" localSheetId="4" hidden="1">1</definedName>
    <definedName name="solver_drv" localSheetId="3" hidden="1">1</definedName>
    <definedName name="solver_drv" localSheetId="2" hidden="1">1</definedName>
    <definedName name="solver_drv" localSheetId="1" hidden="1">1</definedName>
    <definedName name="solver_est" localSheetId="9" hidden="1">1</definedName>
    <definedName name="solver_est" localSheetId="7" hidden="1">1</definedName>
    <definedName name="solver_est" localSheetId="8" hidden="1">1</definedName>
    <definedName name="solver_est" localSheetId="5" hidden="1">1</definedName>
    <definedName name="solver_est" localSheetId="4" hidden="1">1</definedName>
    <definedName name="solver_est" localSheetId="3" hidden="1">1</definedName>
    <definedName name="solver_est" localSheetId="2" hidden="1">1</definedName>
    <definedName name="solver_est" localSheetId="1" hidden="1">1</definedName>
    <definedName name="solver_itr" localSheetId="9" hidden="1">100</definedName>
    <definedName name="solver_itr" localSheetId="7" hidden="1">100</definedName>
    <definedName name="solver_itr" localSheetId="8" hidden="1">100</definedName>
    <definedName name="solver_itr" localSheetId="5" hidden="1">100</definedName>
    <definedName name="solver_itr" localSheetId="4" hidden="1">100</definedName>
    <definedName name="solver_itr" localSheetId="3" hidden="1">100</definedName>
    <definedName name="solver_itr" localSheetId="2" hidden="1">100</definedName>
    <definedName name="solver_itr" localSheetId="1" hidden="1">100</definedName>
    <definedName name="solver_lin" localSheetId="9" hidden="1">2</definedName>
    <definedName name="solver_lin" localSheetId="7" hidden="1">2</definedName>
    <definedName name="solver_lin" localSheetId="8" hidden="1">2</definedName>
    <definedName name="solver_lin" localSheetId="5" hidden="1">2</definedName>
    <definedName name="solver_lin" localSheetId="4" hidden="1">2</definedName>
    <definedName name="solver_lin" localSheetId="3" hidden="1">2</definedName>
    <definedName name="solver_lin" localSheetId="2" hidden="1">2</definedName>
    <definedName name="solver_lin" localSheetId="1" hidden="1">2</definedName>
    <definedName name="solver_neg" localSheetId="9" hidden="1">2</definedName>
    <definedName name="solver_neg" localSheetId="7" hidden="1">2</definedName>
    <definedName name="solver_neg" localSheetId="8" hidden="1">2</definedName>
    <definedName name="solver_neg" localSheetId="5" hidden="1">2</definedName>
    <definedName name="solver_neg" localSheetId="4" hidden="1">2</definedName>
    <definedName name="solver_neg" localSheetId="3" hidden="1">2</definedName>
    <definedName name="solver_neg" localSheetId="2" hidden="1">2</definedName>
    <definedName name="solver_neg" localSheetId="1" hidden="1">2</definedName>
    <definedName name="solver_num" localSheetId="9" hidden="1">0</definedName>
    <definedName name="solver_num" localSheetId="7" hidden="1">0</definedName>
    <definedName name="solver_num" localSheetId="8" hidden="1">0</definedName>
    <definedName name="solver_num" localSheetId="5" hidden="1">0</definedName>
    <definedName name="solver_num" localSheetId="4" hidden="1">0</definedName>
    <definedName name="solver_num" localSheetId="3" hidden="1">0</definedName>
    <definedName name="solver_num" localSheetId="2" hidden="1">0</definedName>
    <definedName name="solver_num" localSheetId="1" hidden="1">0</definedName>
    <definedName name="solver_nwt" localSheetId="9" hidden="1">1</definedName>
    <definedName name="solver_nwt" localSheetId="7" hidden="1">1</definedName>
    <definedName name="solver_nwt" localSheetId="8" hidden="1">1</definedName>
    <definedName name="solver_nwt" localSheetId="5" hidden="1">1</definedName>
    <definedName name="solver_nwt" localSheetId="4" hidden="1">1</definedName>
    <definedName name="solver_nwt" localSheetId="3" hidden="1">1</definedName>
    <definedName name="solver_nwt" localSheetId="2" hidden="1">1</definedName>
    <definedName name="solver_nwt" localSheetId="1" hidden="1">1</definedName>
    <definedName name="solver_opt" localSheetId="9" hidden="1">ロジスティック回帰_データ!#REF!</definedName>
    <definedName name="solver_opt" localSheetId="7" hidden="1">ロジスティック回帰_結果!$K$24</definedName>
    <definedName name="solver_opt" localSheetId="8" hidden="1">ロジスティック回帰_初期値!$K$24</definedName>
    <definedName name="solver_opt" localSheetId="5" hidden="1">'変数選択1-1'!$J$24</definedName>
    <definedName name="solver_opt" localSheetId="4" hidden="1">'変数選択1-2'!$J$24</definedName>
    <definedName name="solver_opt" localSheetId="3" hidden="1">'変数選択1-3'!$J$24</definedName>
    <definedName name="solver_opt" localSheetId="2" hidden="1">'変数選択2-1'!$I$24</definedName>
    <definedName name="solver_opt" localSheetId="1" hidden="1">'変数選択2-2'!$I$24</definedName>
    <definedName name="solver_pre" localSheetId="9" hidden="1">0.000001</definedName>
    <definedName name="solver_pre" localSheetId="7" hidden="1">0.000001</definedName>
    <definedName name="solver_pre" localSheetId="8" hidden="1">0.000001</definedName>
    <definedName name="solver_pre" localSheetId="5" hidden="1">0.000001</definedName>
    <definedName name="solver_pre" localSheetId="4" hidden="1">0.000001</definedName>
    <definedName name="solver_pre" localSheetId="3" hidden="1">0.000001</definedName>
    <definedName name="solver_pre" localSheetId="2" hidden="1">0.000001</definedName>
    <definedName name="solver_pre" localSheetId="1" hidden="1">0.000001</definedName>
    <definedName name="solver_scl" localSheetId="9" hidden="1">2</definedName>
    <definedName name="solver_scl" localSheetId="7" hidden="1">2</definedName>
    <definedName name="solver_scl" localSheetId="8" hidden="1">2</definedName>
    <definedName name="solver_scl" localSheetId="5" hidden="1">2</definedName>
    <definedName name="solver_scl" localSheetId="4" hidden="1">2</definedName>
    <definedName name="solver_scl" localSheetId="3" hidden="1">2</definedName>
    <definedName name="solver_scl" localSheetId="2" hidden="1">2</definedName>
    <definedName name="solver_scl" localSheetId="1" hidden="1">2</definedName>
    <definedName name="solver_sho" localSheetId="9" hidden="1">2</definedName>
    <definedName name="solver_sho" localSheetId="7" hidden="1">2</definedName>
    <definedName name="solver_sho" localSheetId="8" hidden="1">2</definedName>
    <definedName name="solver_sho" localSheetId="5" hidden="1">2</definedName>
    <definedName name="solver_sho" localSheetId="4" hidden="1">2</definedName>
    <definedName name="solver_sho" localSheetId="3" hidden="1">2</definedName>
    <definedName name="solver_sho" localSheetId="2" hidden="1">2</definedName>
    <definedName name="solver_sho" localSheetId="1" hidden="1">2</definedName>
    <definedName name="solver_tim" localSheetId="9" hidden="1">100</definedName>
    <definedName name="solver_tim" localSheetId="7" hidden="1">100</definedName>
    <definedName name="solver_tim" localSheetId="8" hidden="1">100</definedName>
    <definedName name="solver_tim" localSheetId="5" hidden="1">100</definedName>
    <definedName name="solver_tim" localSheetId="4" hidden="1">100</definedName>
    <definedName name="solver_tim" localSheetId="3" hidden="1">100</definedName>
    <definedName name="solver_tim" localSheetId="2" hidden="1">100</definedName>
    <definedName name="solver_tim" localSheetId="1" hidden="1">100</definedName>
    <definedName name="solver_tol" localSheetId="9" hidden="1">0.05</definedName>
    <definedName name="solver_tol" localSheetId="7" hidden="1">0.05</definedName>
    <definedName name="solver_tol" localSheetId="8" hidden="1">0.05</definedName>
    <definedName name="solver_tol" localSheetId="5" hidden="1">0.05</definedName>
    <definedName name="solver_tol" localSheetId="4" hidden="1">0.05</definedName>
    <definedName name="solver_tol" localSheetId="3" hidden="1">0.05</definedName>
    <definedName name="solver_tol" localSheetId="2" hidden="1">0.05</definedName>
    <definedName name="solver_tol" localSheetId="1" hidden="1">0.05</definedName>
    <definedName name="solver_typ" localSheetId="9" hidden="1">1</definedName>
    <definedName name="solver_typ" localSheetId="7" hidden="1">1</definedName>
    <definedName name="solver_typ" localSheetId="8" hidden="1">1</definedName>
    <definedName name="solver_typ" localSheetId="5" hidden="1">1</definedName>
    <definedName name="solver_typ" localSheetId="4" hidden="1">1</definedName>
    <definedName name="solver_typ" localSheetId="3" hidden="1">1</definedName>
    <definedName name="solver_typ" localSheetId="2" hidden="1">1</definedName>
    <definedName name="solver_typ" localSheetId="1" hidden="1">1</definedName>
    <definedName name="solver_val" localSheetId="9" hidden="1">0</definedName>
    <definedName name="solver_val" localSheetId="7" hidden="1">0</definedName>
    <definedName name="solver_val" localSheetId="8" hidden="1">0</definedName>
    <definedName name="solver_val" localSheetId="5" hidden="1">0</definedName>
    <definedName name="solver_val" localSheetId="4" hidden="1">0</definedName>
    <definedName name="solver_val" localSheetId="3" hidden="1">0</definedName>
    <definedName name="solver_val" localSheetId="2" hidden="1">0</definedName>
    <definedName name="solver_val" localSheetId="1" hidden="1">0</definedName>
  </definedNames>
  <calcPr calcId="125725"/>
  <pivotCaches>
    <pivotCache cacheId="6" r:id="rId11"/>
    <pivotCache cacheId="10" r:id="rId12"/>
  </pivotCaches>
</workbook>
</file>

<file path=xl/calcChain.xml><?xml version="1.0" encoding="utf-8"?>
<calcChain xmlns="http://schemas.openxmlformats.org/spreadsheetml/2006/main">
  <c r="I27" i="15"/>
  <c r="J27" i="12"/>
  <c r="K27" s="1"/>
  <c r="J27" i="14"/>
  <c r="B28" i="11"/>
  <c r="L2"/>
  <c r="C28"/>
  <c r="D28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K24" i="7"/>
  <c r="K2"/>
  <c r="J2"/>
  <c r="I2"/>
  <c r="H2"/>
  <c r="G2"/>
  <c r="F2"/>
  <c r="D21" i="16" l="1"/>
  <c r="E21" s="1"/>
  <c r="F21" s="1"/>
  <c r="D20"/>
  <c r="E20" s="1"/>
  <c r="F20" s="1"/>
  <c r="D19"/>
  <c r="E19" s="1"/>
  <c r="F19" s="1"/>
  <c r="D18"/>
  <c r="E18" s="1"/>
  <c r="F18" s="1"/>
  <c r="D17"/>
  <c r="E17" s="1"/>
  <c r="F17" s="1"/>
  <c r="D16"/>
  <c r="E16" s="1"/>
  <c r="F16" s="1"/>
  <c r="D15"/>
  <c r="E15" s="1"/>
  <c r="F15" s="1"/>
  <c r="D14"/>
  <c r="E14" s="1"/>
  <c r="F14" s="1"/>
  <c r="D13"/>
  <c r="E13" s="1"/>
  <c r="F13" s="1"/>
  <c r="D12"/>
  <c r="E12" s="1"/>
  <c r="F12" s="1"/>
  <c r="D11"/>
  <c r="E11" s="1"/>
  <c r="F11" s="1"/>
  <c r="D10"/>
  <c r="E10" s="1"/>
  <c r="F10" s="1"/>
  <c r="D9"/>
  <c r="E9" s="1"/>
  <c r="F9" s="1"/>
  <c r="D8"/>
  <c r="E8" s="1"/>
  <c r="F8" s="1"/>
  <c r="D7"/>
  <c r="E7" s="1"/>
  <c r="F7" s="1"/>
  <c r="D6"/>
  <c r="E6" s="1"/>
  <c r="F6" s="1"/>
  <c r="D5"/>
  <c r="E5" s="1"/>
  <c r="F5" s="1"/>
  <c r="D4"/>
  <c r="E4" s="1"/>
  <c r="F4" s="1"/>
  <c r="D3"/>
  <c r="E3" s="1"/>
  <c r="F3" s="1"/>
  <c r="D2"/>
  <c r="E2" s="1"/>
  <c r="F2" s="1"/>
  <c r="D21" i="15"/>
  <c r="E21" s="1"/>
  <c r="F21" s="1"/>
  <c r="D20"/>
  <c r="E20" s="1"/>
  <c r="F20" s="1"/>
  <c r="D19"/>
  <c r="E19" s="1"/>
  <c r="F19" s="1"/>
  <c r="D18"/>
  <c r="E18" s="1"/>
  <c r="F18" s="1"/>
  <c r="D17"/>
  <c r="E17" s="1"/>
  <c r="F17" s="1"/>
  <c r="D16"/>
  <c r="E16" s="1"/>
  <c r="F16" s="1"/>
  <c r="D15"/>
  <c r="E15" s="1"/>
  <c r="F15" s="1"/>
  <c r="D14"/>
  <c r="E14" s="1"/>
  <c r="F14" s="1"/>
  <c r="D13"/>
  <c r="E13" s="1"/>
  <c r="F13" s="1"/>
  <c r="D12"/>
  <c r="E12" s="1"/>
  <c r="F12" s="1"/>
  <c r="D11"/>
  <c r="E11" s="1"/>
  <c r="F11" s="1"/>
  <c r="D10"/>
  <c r="E10" s="1"/>
  <c r="F10" s="1"/>
  <c r="D9"/>
  <c r="E9" s="1"/>
  <c r="F9" s="1"/>
  <c r="D8"/>
  <c r="E8" s="1"/>
  <c r="F8" s="1"/>
  <c r="D7"/>
  <c r="E7" s="1"/>
  <c r="F7" s="1"/>
  <c r="D6"/>
  <c r="E6" s="1"/>
  <c r="F6" s="1"/>
  <c r="D5"/>
  <c r="E5" s="1"/>
  <c r="F5" s="1"/>
  <c r="D4"/>
  <c r="E4" s="1"/>
  <c r="F4" s="1"/>
  <c r="D3"/>
  <c r="E3" s="1"/>
  <c r="F3" s="1"/>
  <c r="D2"/>
  <c r="E2" s="1"/>
  <c r="F2" s="1"/>
  <c r="E21" i="14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E5"/>
  <c r="F5" s="1"/>
  <c r="G5" s="1"/>
  <c r="E4"/>
  <c r="F4" s="1"/>
  <c r="G4" s="1"/>
  <c r="E3"/>
  <c r="F3" s="1"/>
  <c r="G3" s="1"/>
  <c r="E2"/>
  <c r="F2" s="1"/>
  <c r="G2" s="1"/>
  <c r="E21" i="13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E5"/>
  <c r="F5" s="1"/>
  <c r="G5" s="1"/>
  <c r="E4"/>
  <c r="F4" s="1"/>
  <c r="G4" s="1"/>
  <c r="E3"/>
  <c r="F3" s="1"/>
  <c r="G3" s="1"/>
  <c r="E2"/>
  <c r="F2" s="1"/>
  <c r="G2" s="1"/>
  <c r="E21" i="12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E5"/>
  <c r="F5" s="1"/>
  <c r="G5" s="1"/>
  <c r="E4"/>
  <c r="F4" s="1"/>
  <c r="G4" s="1"/>
  <c r="E3"/>
  <c r="F3" s="1"/>
  <c r="G3" s="1"/>
  <c r="E2"/>
  <c r="F2" s="1"/>
  <c r="G2" s="1"/>
  <c r="F21" i="11"/>
  <c r="G21" s="1"/>
  <c r="H21" s="1"/>
  <c r="F20"/>
  <c r="G20" s="1"/>
  <c r="H20" s="1"/>
  <c r="F19"/>
  <c r="G19" s="1"/>
  <c r="H19" s="1"/>
  <c r="F18"/>
  <c r="G18" s="1"/>
  <c r="H18" s="1"/>
  <c r="F17"/>
  <c r="G17" s="1"/>
  <c r="H17" s="1"/>
  <c r="F16"/>
  <c r="G16" s="1"/>
  <c r="H16" s="1"/>
  <c r="F15"/>
  <c r="G15" s="1"/>
  <c r="H15" s="1"/>
  <c r="F14"/>
  <c r="G14" s="1"/>
  <c r="H14" s="1"/>
  <c r="F13"/>
  <c r="G13" s="1"/>
  <c r="H13" s="1"/>
  <c r="F12"/>
  <c r="G12" s="1"/>
  <c r="H12" s="1"/>
  <c r="F11"/>
  <c r="G11" s="1"/>
  <c r="H11" s="1"/>
  <c r="F10"/>
  <c r="G10" s="1"/>
  <c r="H10" s="1"/>
  <c r="F9"/>
  <c r="G9" s="1"/>
  <c r="H9" s="1"/>
  <c r="F8"/>
  <c r="G8" s="1"/>
  <c r="H8" s="1"/>
  <c r="F7"/>
  <c r="G7" s="1"/>
  <c r="H7" s="1"/>
  <c r="F6"/>
  <c r="G6" s="1"/>
  <c r="H6" s="1"/>
  <c r="F5"/>
  <c r="G5" s="1"/>
  <c r="H5" s="1"/>
  <c r="F4"/>
  <c r="G4" s="1"/>
  <c r="H4" s="1"/>
  <c r="F3"/>
  <c r="G3" s="1"/>
  <c r="H3" s="1"/>
  <c r="F2"/>
  <c r="G2" s="1"/>
  <c r="H2" s="1"/>
  <c r="F21" i="7"/>
  <c r="G21" s="1"/>
  <c r="H21" s="1"/>
  <c r="F20"/>
  <c r="G20" s="1"/>
  <c r="H20" s="1"/>
  <c r="F19"/>
  <c r="G19" s="1"/>
  <c r="H19" s="1"/>
  <c r="F18"/>
  <c r="G18" s="1"/>
  <c r="H18" s="1"/>
  <c r="F17"/>
  <c r="G17" s="1"/>
  <c r="H17" s="1"/>
  <c r="F16"/>
  <c r="G16" s="1"/>
  <c r="H16" s="1"/>
  <c r="F15"/>
  <c r="G15" s="1"/>
  <c r="H15" s="1"/>
  <c r="F14"/>
  <c r="G14" s="1"/>
  <c r="H14" s="1"/>
  <c r="F13"/>
  <c r="G13" s="1"/>
  <c r="H13" s="1"/>
  <c r="F12"/>
  <c r="G12" s="1"/>
  <c r="H12" s="1"/>
  <c r="F11"/>
  <c r="G11" s="1"/>
  <c r="H11" s="1"/>
  <c r="F10"/>
  <c r="G10" s="1"/>
  <c r="H10" s="1"/>
  <c r="F9"/>
  <c r="G9" s="1"/>
  <c r="H9" s="1"/>
  <c r="F8"/>
  <c r="G8" s="1"/>
  <c r="H8" s="1"/>
  <c r="F7"/>
  <c r="G7" s="1"/>
  <c r="H7" s="1"/>
  <c r="F6"/>
  <c r="G6" s="1"/>
  <c r="H6" s="1"/>
  <c r="F5"/>
  <c r="G5" s="1"/>
  <c r="H5" s="1"/>
  <c r="F4"/>
  <c r="G4" s="1"/>
  <c r="H4" s="1"/>
  <c r="F3"/>
  <c r="G3" s="1"/>
  <c r="H3" s="1"/>
  <c r="G4" i="16" l="1"/>
  <c r="J4"/>
  <c r="H4"/>
  <c r="I4" s="1"/>
  <c r="J5"/>
  <c r="G5"/>
  <c r="H5" s="1"/>
  <c r="I5" s="1"/>
  <c r="G8"/>
  <c r="J8"/>
  <c r="H8"/>
  <c r="I8" s="1"/>
  <c r="J9"/>
  <c r="G9"/>
  <c r="H9" s="1"/>
  <c r="I9" s="1"/>
  <c r="G12"/>
  <c r="J12"/>
  <c r="H12"/>
  <c r="I12" s="1"/>
  <c r="J13"/>
  <c r="H13"/>
  <c r="I13" s="1"/>
  <c r="G13"/>
  <c r="G16"/>
  <c r="J16"/>
  <c r="H16"/>
  <c r="I16" s="1"/>
  <c r="J17"/>
  <c r="G17"/>
  <c r="H17" s="1"/>
  <c r="I17" s="1"/>
  <c r="G20"/>
  <c r="J20"/>
  <c r="H20"/>
  <c r="I20" s="1"/>
  <c r="J21"/>
  <c r="G21"/>
  <c r="H21" s="1"/>
  <c r="I21" s="1"/>
  <c r="G2"/>
  <c r="H2" s="1"/>
  <c r="I2" s="1"/>
  <c r="J2"/>
  <c r="J3"/>
  <c r="G3"/>
  <c r="H3" s="1"/>
  <c r="I3" s="1"/>
  <c r="G6"/>
  <c r="J6"/>
  <c r="H6"/>
  <c r="I6" s="1"/>
  <c r="J7"/>
  <c r="G7"/>
  <c r="H7" s="1"/>
  <c r="I7" s="1"/>
  <c r="G10"/>
  <c r="H10" s="1"/>
  <c r="I10" s="1"/>
  <c r="J10"/>
  <c r="J11"/>
  <c r="G11"/>
  <c r="H11" s="1"/>
  <c r="I11" s="1"/>
  <c r="G14"/>
  <c r="H14" s="1"/>
  <c r="I14" s="1"/>
  <c r="J14"/>
  <c r="J15"/>
  <c r="H15"/>
  <c r="I15" s="1"/>
  <c r="G15"/>
  <c r="G18"/>
  <c r="J18"/>
  <c r="H18"/>
  <c r="I18" s="1"/>
  <c r="J19"/>
  <c r="G19"/>
  <c r="H19" s="1"/>
  <c r="I19" s="1"/>
  <c r="G4" i="15"/>
  <c r="J4"/>
  <c r="H4"/>
  <c r="I4" s="1"/>
  <c r="J5"/>
  <c r="G5"/>
  <c r="H5" s="1"/>
  <c r="I5" s="1"/>
  <c r="G8"/>
  <c r="J8"/>
  <c r="H8"/>
  <c r="I8" s="1"/>
  <c r="J9"/>
  <c r="G9"/>
  <c r="H9" s="1"/>
  <c r="I9" s="1"/>
  <c r="G12"/>
  <c r="J12"/>
  <c r="H12"/>
  <c r="I12" s="1"/>
  <c r="J13"/>
  <c r="H13"/>
  <c r="I13" s="1"/>
  <c r="G13"/>
  <c r="G16"/>
  <c r="J16"/>
  <c r="H16"/>
  <c r="I16" s="1"/>
  <c r="J17"/>
  <c r="G17"/>
  <c r="H17" s="1"/>
  <c r="I17" s="1"/>
  <c r="G20"/>
  <c r="J20"/>
  <c r="H20"/>
  <c r="I20" s="1"/>
  <c r="J21"/>
  <c r="G21"/>
  <c r="H21" s="1"/>
  <c r="I21" s="1"/>
  <c r="G2"/>
  <c r="H2" s="1"/>
  <c r="I2" s="1"/>
  <c r="J2"/>
  <c r="J3"/>
  <c r="G3"/>
  <c r="H3" s="1"/>
  <c r="I3" s="1"/>
  <c r="G6"/>
  <c r="J6"/>
  <c r="H6"/>
  <c r="I6" s="1"/>
  <c r="J7"/>
  <c r="G7"/>
  <c r="H7" s="1"/>
  <c r="I7" s="1"/>
  <c r="G10"/>
  <c r="H10" s="1"/>
  <c r="I10" s="1"/>
  <c r="J10"/>
  <c r="J11"/>
  <c r="G11"/>
  <c r="H11" s="1"/>
  <c r="I11" s="1"/>
  <c r="G14"/>
  <c r="H14" s="1"/>
  <c r="I14" s="1"/>
  <c r="J14"/>
  <c r="J15"/>
  <c r="H15"/>
  <c r="I15" s="1"/>
  <c r="G15"/>
  <c r="G18"/>
  <c r="J18"/>
  <c r="H18"/>
  <c r="I18" s="1"/>
  <c r="J19"/>
  <c r="G19"/>
  <c r="H19" s="1"/>
  <c r="I19" s="1"/>
  <c r="H2" i="14"/>
  <c r="I2" s="1"/>
  <c r="J2" s="1"/>
  <c r="K2"/>
  <c r="H4"/>
  <c r="K4"/>
  <c r="I4"/>
  <c r="J4" s="1"/>
  <c r="H6"/>
  <c r="K6"/>
  <c r="I6"/>
  <c r="J6" s="1"/>
  <c r="K9"/>
  <c r="H9"/>
  <c r="I9" s="1"/>
  <c r="J9" s="1"/>
  <c r="H10"/>
  <c r="I10" s="1"/>
  <c r="J10" s="1"/>
  <c r="K10"/>
  <c r="K13"/>
  <c r="I13"/>
  <c r="J13" s="1"/>
  <c r="H13"/>
  <c r="H14"/>
  <c r="I14" s="1"/>
  <c r="J14" s="1"/>
  <c r="K14"/>
  <c r="K17"/>
  <c r="H17"/>
  <c r="I17" s="1"/>
  <c r="J17" s="1"/>
  <c r="H18"/>
  <c r="K18"/>
  <c r="I18"/>
  <c r="J18" s="1"/>
  <c r="K21"/>
  <c r="H21"/>
  <c r="I21" s="1"/>
  <c r="J21" s="1"/>
  <c r="K3"/>
  <c r="H3"/>
  <c r="I3" s="1"/>
  <c r="J3" s="1"/>
  <c r="K5"/>
  <c r="H5"/>
  <c r="I5" s="1"/>
  <c r="J5" s="1"/>
  <c r="K7"/>
  <c r="H7"/>
  <c r="I7" s="1"/>
  <c r="J7" s="1"/>
  <c r="H8"/>
  <c r="K8"/>
  <c r="I8"/>
  <c r="J8" s="1"/>
  <c r="K11"/>
  <c r="H11"/>
  <c r="I11" s="1"/>
  <c r="J11" s="1"/>
  <c r="H12"/>
  <c r="K12"/>
  <c r="I12"/>
  <c r="J12" s="1"/>
  <c r="K15"/>
  <c r="I15"/>
  <c r="J15" s="1"/>
  <c r="H15"/>
  <c r="H16"/>
  <c r="K16"/>
  <c r="I16"/>
  <c r="J16" s="1"/>
  <c r="K19"/>
  <c r="H19"/>
  <c r="I19" s="1"/>
  <c r="J19" s="1"/>
  <c r="H20"/>
  <c r="K20"/>
  <c r="I20"/>
  <c r="J20" s="1"/>
  <c r="K3" i="13"/>
  <c r="H3"/>
  <c r="I3" s="1"/>
  <c r="J3" s="1"/>
  <c r="K5"/>
  <c r="H5"/>
  <c r="I5" s="1"/>
  <c r="J5" s="1"/>
  <c r="K7"/>
  <c r="H7"/>
  <c r="I7" s="1"/>
  <c r="J7" s="1"/>
  <c r="K9"/>
  <c r="H9"/>
  <c r="I9" s="1"/>
  <c r="J9" s="1"/>
  <c r="K11"/>
  <c r="H11"/>
  <c r="I11" s="1"/>
  <c r="J11" s="1"/>
  <c r="K13"/>
  <c r="I13"/>
  <c r="J13" s="1"/>
  <c r="H13"/>
  <c r="H14"/>
  <c r="I14" s="1"/>
  <c r="J14" s="1"/>
  <c r="K14"/>
  <c r="K17"/>
  <c r="H17"/>
  <c r="I17" s="1"/>
  <c r="J17" s="1"/>
  <c r="H18"/>
  <c r="K18"/>
  <c r="I18"/>
  <c r="J18" s="1"/>
  <c r="K21"/>
  <c r="H21"/>
  <c r="I21" s="1"/>
  <c r="J21" s="1"/>
  <c r="H2"/>
  <c r="I2" s="1"/>
  <c r="J2" s="1"/>
  <c r="K2"/>
  <c r="H4"/>
  <c r="K4"/>
  <c r="I4"/>
  <c r="J4" s="1"/>
  <c r="H6"/>
  <c r="K6"/>
  <c r="I6"/>
  <c r="J6" s="1"/>
  <c r="H8"/>
  <c r="K8"/>
  <c r="I8"/>
  <c r="J8" s="1"/>
  <c r="H10"/>
  <c r="I10" s="1"/>
  <c r="J10" s="1"/>
  <c r="K10"/>
  <c r="H12"/>
  <c r="K12"/>
  <c r="I12"/>
  <c r="J12" s="1"/>
  <c r="K15"/>
  <c r="I15"/>
  <c r="J15" s="1"/>
  <c r="H15"/>
  <c r="H16"/>
  <c r="K16"/>
  <c r="I16"/>
  <c r="J16" s="1"/>
  <c r="K19"/>
  <c r="H19"/>
  <c r="I19" s="1"/>
  <c r="J19" s="1"/>
  <c r="H20"/>
  <c r="K20"/>
  <c r="I20"/>
  <c r="J20" s="1"/>
  <c r="K3" i="12"/>
  <c r="H3"/>
  <c r="I3" s="1"/>
  <c r="J3" s="1"/>
  <c r="K5"/>
  <c r="H5"/>
  <c r="I5" s="1"/>
  <c r="J5" s="1"/>
  <c r="K7"/>
  <c r="H7"/>
  <c r="I7" s="1"/>
  <c r="J7" s="1"/>
  <c r="K9"/>
  <c r="H9"/>
  <c r="I9" s="1"/>
  <c r="J9" s="1"/>
  <c r="K11"/>
  <c r="H11"/>
  <c r="I11" s="1"/>
  <c r="J11" s="1"/>
  <c r="K13"/>
  <c r="I13"/>
  <c r="J13" s="1"/>
  <c r="H13"/>
  <c r="K15"/>
  <c r="I15"/>
  <c r="J15" s="1"/>
  <c r="H15"/>
  <c r="K17"/>
  <c r="H17"/>
  <c r="I17" s="1"/>
  <c r="J17" s="1"/>
  <c r="H18"/>
  <c r="K18"/>
  <c r="I18"/>
  <c r="J18" s="1"/>
  <c r="K21"/>
  <c r="H21"/>
  <c r="I21" s="1"/>
  <c r="J21" s="1"/>
  <c r="H2"/>
  <c r="I2" s="1"/>
  <c r="J2" s="1"/>
  <c r="K2"/>
  <c r="H4"/>
  <c r="K4"/>
  <c r="I4"/>
  <c r="J4" s="1"/>
  <c r="H6"/>
  <c r="K6"/>
  <c r="I6"/>
  <c r="J6" s="1"/>
  <c r="H8"/>
  <c r="K8"/>
  <c r="I8"/>
  <c r="J8" s="1"/>
  <c r="H10"/>
  <c r="I10" s="1"/>
  <c r="J10" s="1"/>
  <c r="K10"/>
  <c r="H12"/>
  <c r="K12"/>
  <c r="I12"/>
  <c r="J12" s="1"/>
  <c r="H14"/>
  <c r="I14" s="1"/>
  <c r="J14" s="1"/>
  <c r="K14"/>
  <c r="H16"/>
  <c r="K16"/>
  <c r="I16"/>
  <c r="J16" s="1"/>
  <c r="K19"/>
  <c r="H19"/>
  <c r="I19" s="1"/>
  <c r="J19" s="1"/>
  <c r="H20"/>
  <c r="K20"/>
  <c r="I20"/>
  <c r="J20" s="1"/>
  <c r="I2" i="11"/>
  <c r="J2" s="1"/>
  <c r="K2" s="1"/>
  <c r="I4"/>
  <c r="J4"/>
  <c r="K4" s="1"/>
  <c r="I6"/>
  <c r="J6"/>
  <c r="K6" s="1"/>
  <c r="I8"/>
  <c r="J8"/>
  <c r="K8" s="1"/>
  <c r="I10"/>
  <c r="J10" s="1"/>
  <c r="K10" s="1"/>
  <c r="I12"/>
  <c r="J12"/>
  <c r="K12" s="1"/>
  <c r="I14"/>
  <c r="J14" s="1"/>
  <c r="K14" s="1"/>
  <c r="I17"/>
  <c r="J17" s="1"/>
  <c r="K17" s="1"/>
  <c r="I18"/>
  <c r="J18"/>
  <c r="K18" s="1"/>
  <c r="I21"/>
  <c r="J21" s="1"/>
  <c r="K21" s="1"/>
  <c r="I3"/>
  <c r="J3" s="1"/>
  <c r="K3" s="1"/>
  <c r="I5"/>
  <c r="J5" s="1"/>
  <c r="K5" s="1"/>
  <c r="I7"/>
  <c r="J7" s="1"/>
  <c r="K7" s="1"/>
  <c r="I9"/>
  <c r="J9" s="1"/>
  <c r="K9" s="1"/>
  <c r="I11"/>
  <c r="J11" s="1"/>
  <c r="K11" s="1"/>
  <c r="J13"/>
  <c r="K13" s="1"/>
  <c r="I13"/>
  <c r="J15"/>
  <c r="K15" s="1"/>
  <c r="I15"/>
  <c r="I16"/>
  <c r="J16"/>
  <c r="K16" s="1"/>
  <c r="I19"/>
  <c r="J19" s="1"/>
  <c r="K19" s="1"/>
  <c r="I20"/>
  <c r="J20"/>
  <c r="K20" s="1"/>
  <c r="L2" i="7"/>
  <c r="L3"/>
  <c r="I3"/>
  <c r="J3" s="1"/>
  <c r="K3" s="1"/>
  <c r="L5"/>
  <c r="I5"/>
  <c r="J5" s="1"/>
  <c r="K5" s="1"/>
  <c r="L7"/>
  <c r="I7"/>
  <c r="J7" s="1"/>
  <c r="K7" s="1"/>
  <c r="L9"/>
  <c r="I9"/>
  <c r="J9" s="1"/>
  <c r="K9" s="1"/>
  <c r="L11"/>
  <c r="I11"/>
  <c r="J11" s="1"/>
  <c r="K11" s="1"/>
  <c r="L13"/>
  <c r="J13"/>
  <c r="K13" s="1"/>
  <c r="I13"/>
  <c r="I14"/>
  <c r="J14" s="1"/>
  <c r="K14" s="1"/>
  <c r="L14"/>
  <c r="L17"/>
  <c r="I17"/>
  <c r="J17" s="1"/>
  <c r="K17" s="1"/>
  <c r="I18"/>
  <c r="L18"/>
  <c r="J18"/>
  <c r="K18" s="1"/>
  <c r="L21"/>
  <c r="I21"/>
  <c r="J21" s="1"/>
  <c r="K21" s="1"/>
  <c r="I4"/>
  <c r="L4"/>
  <c r="J4"/>
  <c r="K4" s="1"/>
  <c r="I6"/>
  <c r="L6"/>
  <c r="J6"/>
  <c r="K6" s="1"/>
  <c r="I8"/>
  <c r="L8"/>
  <c r="J8"/>
  <c r="K8" s="1"/>
  <c r="I10"/>
  <c r="J10" s="1"/>
  <c r="K10" s="1"/>
  <c r="L10"/>
  <c r="I12"/>
  <c r="L12"/>
  <c r="J12"/>
  <c r="K12" s="1"/>
  <c r="L15"/>
  <c r="J15"/>
  <c r="K15" s="1"/>
  <c r="I15"/>
  <c r="I16"/>
  <c r="L16"/>
  <c r="J16"/>
  <c r="K16" s="1"/>
  <c r="L19"/>
  <c r="I19"/>
  <c r="J19" s="1"/>
  <c r="K19" s="1"/>
  <c r="I20"/>
  <c r="L20"/>
  <c r="J20"/>
  <c r="K20" s="1"/>
  <c r="I24" i="16" l="1"/>
  <c r="I24" i="15"/>
  <c r="J24" i="14"/>
  <c r="J24" i="13"/>
  <c r="J24" i="12"/>
  <c r="K24" i="11"/>
  <c r="J27" i="15" l="1"/>
  <c r="I27" i="16"/>
  <c r="J27" s="1"/>
  <c r="K27" i="14"/>
  <c r="J27" i="13"/>
  <c r="K27" s="1"/>
</calcChain>
</file>

<file path=xl/sharedStrings.xml><?xml version="1.0" encoding="utf-8"?>
<sst xmlns="http://schemas.openxmlformats.org/spreadsheetml/2006/main" count="141" uniqueCount="43">
  <si>
    <t>リピート購買の有無</t>
    <rPh sb="4" eb="6">
      <t>コウバイ</t>
    </rPh>
    <rPh sb="7" eb="9">
      <t>ウム</t>
    </rPh>
    <phoneticPr fontId="1"/>
  </si>
  <si>
    <t>年齢</t>
    <rPh sb="0" eb="2">
      <t>ネンレイ</t>
    </rPh>
    <phoneticPr fontId="1"/>
  </si>
  <si>
    <t>来店頻度</t>
    <rPh sb="0" eb="2">
      <t>ライテン</t>
    </rPh>
    <rPh sb="2" eb="4">
      <t>ヒンド</t>
    </rPh>
    <phoneticPr fontId="1"/>
  </si>
  <si>
    <t>p</t>
    <phoneticPr fontId="1"/>
  </si>
  <si>
    <t>1-p</t>
    <phoneticPr fontId="1"/>
  </si>
  <si>
    <t>L</t>
    <phoneticPr fontId="1"/>
  </si>
  <si>
    <t>logL</t>
    <phoneticPr fontId="1"/>
  </si>
  <si>
    <t>判別結果</t>
    <rPh sb="0" eb="2">
      <t>ハンベツ</t>
    </rPh>
    <rPh sb="2" eb="4">
      <t>ケッカ</t>
    </rPh>
    <phoneticPr fontId="1"/>
  </si>
  <si>
    <t>合計</t>
    <rPh sb="0" eb="2">
      <t>ゴウケイ</t>
    </rPh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</si>
  <si>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/>
    </r>
    <phoneticPr fontId="1"/>
  </si>
  <si>
    <r>
      <t>exp(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)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</si>
  <si>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phoneticPr fontId="1"/>
  </si>
  <si>
    <r>
      <t>exp(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)</t>
    </r>
    <phoneticPr fontId="1"/>
  </si>
  <si>
    <t>オッズ比</t>
    <rPh sb="3" eb="4">
      <t>ヒ</t>
    </rPh>
    <phoneticPr fontId="1"/>
  </si>
  <si>
    <t>尤度比統計量</t>
    <rPh sb="0" eb="2">
      <t>ユウド</t>
    </rPh>
    <rPh sb="2" eb="3">
      <t>ヒ</t>
    </rPh>
    <rPh sb="3" eb="5">
      <t>トウケイ</t>
    </rPh>
    <rPh sb="5" eb="6">
      <t>リョウ</t>
    </rPh>
    <phoneticPr fontId="5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</si>
  <si>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phoneticPr fontId="1"/>
  </si>
  <si>
    <r>
      <t>exp(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)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</si>
  <si>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/>
    </r>
    <phoneticPr fontId="1"/>
  </si>
  <si>
    <r>
      <t>exp(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)</t>
    </r>
    <phoneticPr fontId="1"/>
  </si>
  <si>
    <t>総計</t>
  </si>
  <si>
    <t>リピート購買無し</t>
  </si>
  <si>
    <t>リピート購買有り</t>
  </si>
  <si>
    <t>価格</t>
    <rPh sb="0" eb="2">
      <t>カカク</t>
    </rPh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</si>
  <si>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b</t>
    </r>
    <phoneticPr fontId="1"/>
  </si>
  <si>
    <r>
      <t>exp(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+b)</t>
    </r>
    <phoneticPr fontId="1"/>
  </si>
  <si>
    <r>
      <t>1-</t>
    </r>
    <r>
      <rPr>
        <i/>
        <sz val="11"/>
        <color theme="1"/>
        <rFont val="ＭＳ Ｐゴシック"/>
        <family val="3"/>
        <charset val="128"/>
        <scheme val="minor"/>
      </rPr>
      <t>p</t>
    </r>
    <phoneticPr fontId="1"/>
  </si>
  <si>
    <r>
      <t>log</t>
    </r>
    <r>
      <rPr>
        <i/>
        <sz val="11"/>
        <color theme="1"/>
        <rFont val="ＭＳ Ｐゴシック"/>
        <family val="3"/>
        <charset val="128"/>
        <scheme val="minor"/>
      </rPr>
      <t>L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</si>
  <si>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b</t>
    </r>
    <phoneticPr fontId="1"/>
  </si>
  <si>
    <r>
      <t>exp(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b</t>
    </r>
    <r>
      <rPr>
        <sz val="11"/>
        <color theme="1"/>
        <rFont val="ＭＳ Ｐゴシック"/>
        <family val="3"/>
        <charset val="128"/>
        <scheme val="minor"/>
      </rPr>
      <t>)</t>
    </r>
    <phoneticPr fontId="1"/>
  </si>
  <si>
    <r>
      <t>exp(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b</t>
    </r>
    <r>
      <rPr>
        <sz val="11"/>
        <color theme="1"/>
        <rFont val="ＭＳ Ｐゴシック"/>
        <family val="3"/>
        <charset val="128"/>
        <scheme val="minor"/>
      </rPr>
      <t>)</t>
    </r>
    <phoneticPr fontId="1"/>
  </si>
  <si>
    <t>データの個数 / 判別結果</t>
  </si>
  <si>
    <t>リピート購買の有無</t>
  </si>
  <si>
    <t>判別結果</t>
  </si>
  <si>
    <t>判定結果</t>
  </si>
  <si>
    <r>
      <t>顧客(</t>
    </r>
    <r>
      <rPr>
        <i/>
        <sz val="11"/>
        <color theme="1"/>
        <rFont val="ＭＳ Ｐゴシック"/>
        <family val="3"/>
        <charset val="128"/>
        <scheme val="minor"/>
      </rPr>
      <t>i</t>
    </r>
    <r>
      <rPr>
        <sz val="11"/>
        <color theme="1"/>
        <rFont val="ＭＳ Ｐゴシック"/>
        <family val="2"/>
        <charset val="128"/>
        <scheme val="minor"/>
      </rPr>
      <t>)</t>
    </r>
    <rPh sb="0" eb="2">
      <t>コキャク</t>
    </rPh>
    <phoneticPr fontId="1"/>
  </si>
  <si>
    <r>
      <rPr>
        <sz val="11"/>
        <color theme="1"/>
        <rFont val="ＭＳ Ｐゴシック"/>
        <family val="3"/>
        <charset val="128"/>
        <scheme val="minor"/>
      </rPr>
      <t>係数</t>
    </r>
    <r>
      <rPr>
        <i/>
        <sz val="11"/>
        <color theme="1"/>
        <rFont val="ＭＳ Ｐゴシック"/>
        <family val="3"/>
        <charset val="128"/>
        <scheme val="minor"/>
      </rPr>
      <t>b</t>
    </r>
    <phoneticPr fontId="1"/>
  </si>
  <si>
    <r>
      <t>係数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Ph sb="0" eb="2">
      <t>ケイスウ</t>
    </rPh>
    <phoneticPr fontId="1"/>
  </si>
  <si>
    <r>
      <t>係数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Ph sb="0" eb="2">
      <t>ケイスウ</t>
    </rPh>
    <phoneticPr fontId="1"/>
  </si>
  <si>
    <r>
      <t>係数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phoneticPr fontId="1"/>
  </si>
  <si>
    <r>
      <t>係数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phoneticPr fontId="1"/>
  </si>
  <si>
    <r>
      <t>係数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phoneticPr fontId="1"/>
  </si>
  <si>
    <r>
      <t>係数a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</si>
  <si>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P</t>
    </r>
    <r>
      <rPr>
        <sz val="11"/>
        <color theme="1"/>
        <rFont val="ＭＳ Ｐゴシック"/>
        <family val="2"/>
        <charset val="128"/>
        <scheme val="minor"/>
      </rPr>
      <t>値</t>
    </r>
    <rPh sb="1" eb="2">
      <t>アタイ</t>
    </rPh>
    <phoneticPr fontId="5"/>
  </si>
</sst>
</file>

<file path=xl/styles.xml><?xml version="1.0" encoding="utf-8"?>
<styleSheet xmlns="http://schemas.openxmlformats.org/spreadsheetml/2006/main">
  <numFmts count="2">
    <numFmt numFmtId="176" formatCode="0_ "/>
    <numFmt numFmtId="177" formatCode="0.000_ "/>
  </numFmts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vertAlign val="subscript"/>
      <sz val="11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177" fontId="0" fillId="0" borderId="2" xfId="0" applyNumberFormat="1" applyFill="1" applyBorder="1" applyAlignment="1">
      <alignment vertical="center"/>
    </xf>
    <xf numFmtId="177" fontId="0" fillId="0" borderId="0" xfId="0" applyNumberFormat="1" applyFill="1" applyBorder="1" applyAlignment="1">
      <alignment vertical="center"/>
    </xf>
    <xf numFmtId="177" fontId="0" fillId="0" borderId="3" xfId="0" applyNumberFormat="1" applyFill="1" applyBorder="1" applyAlignment="1">
      <alignment vertical="center"/>
    </xf>
    <xf numFmtId="177" fontId="0" fillId="0" borderId="0" xfId="0" applyNumberFormat="1">
      <alignment vertical="center"/>
    </xf>
    <xf numFmtId="177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7" fontId="0" fillId="0" borderId="0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tsuho" refreshedDate="39917.905121875003" createdVersion="3" refreshedVersion="3" minRefreshableVersion="3" recordCount="20">
  <cacheSource type="worksheet">
    <worksheetSource ref="A1:K21" sheet="変数選択1-1"/>
  </cacheSource>
  <cacheFields count="11">
    <cacheField name="顧客(i)" numFmtId="0">
      <sharedItems containsSemiMixedTypes="0" containsString="0" containsNumber="1" containsInteger="1" minValue="1" maxValue="20"/>
    </cacheField>
    <cacheField name="価格" numFmtId="176">
      <sharedItems containsSemiMixedTypes="0" containsString="0" containsNumber="1" containsInteger="1" minValue="330" maxValue="420"/>
    </cacheField>
    <cacheField name="来店頻度" numFmtId="0">
      <sharedItems containsSemiMixedTypes="0" containsString="0" containsNumber="1" containsInteger="1" minValue="1" maxValue="6"/>
    </cacheField>
    <cacheField name="リピート購買の有無" numFmtId="0">
      <sharedItems containsSemiMixedTypes="0" containsString="0" containsNumber="1" containsInteger="1" minValue="0" maxValue="1" count="2">
        <n v="0"/>
        <n v="1"/>
      </sharedItems>
    </cacheField>
    <cacheField name="a2x2+a3x3+b" numFmtId="176">
      <sharedItems containsSemiMixedTypes="0" containsString="0" containsNumber="1" minValue="-11.77752389215236" maxValue="11.12615888548277"/>
    </cacheField>
    <cacheField name="exp(a2x2+a3x3+b)" numFmtId="177">
      <sharedItems containsSemiMixedTypes="0" containsString="0" containsNumber="1" minValue="7.6751410089944964E-6" maxValue="67924.96272197018"/>
    </cacheField>
    <cacheField name="p" numFmtId="177">
      <sharedItems containsSemiMixedTypes="0" containsString="0" containsNumber="1" minValue="7.675082101657111E-6" maxValue="0.99998527808867288"/>
    </cacheField>
    <cacheField name="1-p" numFmtId="177">
      <sharedItems containsSemiMixedTypes="0" containsString="0" containsNumber="1" minValue="1.4721911327120196E-5" maxValue="0.99999232491789836"/>
    </cacheField>
    <cacheField name="L" numFmtId="177">
      <sharedItems containsSemiMixedTypes="0" containsString="0" containsNumber="1" minValue="0.15357978880313861" maxValue="0.99999232491789836"/>
    </cacheField>
    <cacheField name="logL" numFmtId="177">
      <sharedItems containsSemiMixedTypes="0" containsString="0" containsNumber="1" minValue="-1.8735350502393087" maxValue="-7.6751115552369211E-6"/>
    </cacheField>
    <cacheField name="判別結果" numFmtId="0">
      <sharedItems containsSemiMixedTypes="0" containsString="0" containsNumber="1" containsInteger="1" minValue="0" maxValue="1" count="2">
        <n v="0"/>
        <n v="1"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tsuho" refreshedDate="39917.905122453703" createdVersion="3" refreshedVersion="3" minRefreshableVersion="3" recordCount="20">
  <cacheSource type="worksheet">
    <worksheetSource ref="A1:L21" sheet="ロジスティック回帰_結果"/>
  </cacheSource>
  <cacheFields count="12">
    <cacheField name="顧客(i)" numFmtId="0">
      <sharedItems containsSemiMixedTypes="0" containsString="0" containsNumber="1" containsInteger="1" minValue="1" maxValue="20"/>
    </cacheField>
    <cacheField name="年齢" numFmtId="0">
      <sharedItems containsSemiMixedTypes="0" containsString="0" containsNumber="1" containsInteger="1" minValue="19" maxValue="42"/>
    </cacheField>
    <cacheField name="価格" numFmtId="176">
      <sharedItems containsSemiMixedTypes="0" containsString="0" containsNumber="1" containsInteger="1" minValue="330" maxValue="420"/>
    </cacheField>
    <cacheField name="来店頻度" numFmtId="0">
      <sharedItems containsSemiMixedTypes="0" containsString="0" containsNumber="1" containsInteger="1" minValue="1" maxValue="6"/>
    </cacheField>
    <cacheField name="リピート購買の有無" numFmtId="0">
      <sharedItems containsSemiMixedTypes="0" containsString="0" containsNumber="1" containsInteger="1" minValue="0" maxValue="1" count="2">
        <n v="0"/>
        <n v="1"/>
      </sharedItems>
    </cacheField>
    <cacheField name="a1x1+a2x2+a3x3+b" numFmtId="176">
      <sharedItems containsSemiMixedTypes="0" containsString="0" containsNumber="1" minValue="-15.53422158053489" maxValue="17.419126558074822"/>
    </cacheField>
    <cacheField name="exp(a1x1+a2x2+a3x3+b)" numFmtId="177">
      <sharedItems containsSemiMixedTypes="0" containsString="0" containsNumber="1" minValue="1.7929710895432578E-7" maxValue="36730813.221449092"/>
    </cacheField>
    <cacheField name="p" numFmtId="177">
      <sharedItems containsSemiMixedTypes="0" containsString="0" containsNumber="1" minValue="1.7929707680687827E-7" maxValue="0.99999997277490249"/>
    </cacheField>
    <cacheField name="1-p" numFmtId="177">
      <sharedItems containsSemiMixedTypes="0" containsString="0" containsNumber="1" minValue="2.7225097509742113E-8" maxValue="0.99999982070292315"/>
    </cacheField>
    <cacheField name="L" numFmtId="177">
      <sharedItems containsSemiMixedTypes="0" containsString="0" containsNumber="1" minValue="0.25093364746152569" maxValue="0.99999997277490249"/>
    </cacheField>
    <cacheField name="logL" numFmtId="177">
      <sharedItems containsSemiMixedTypes="0" containsString="0" containsNumber="1" minValue="-1.3825667275406242" maxValue="-2.7225097880345087E-8"/>
    </cacheField>
    <cacheField name="判別結果" numFmtId="0">
      <sharedItems containsSemiMixedTypes="0" containsString="0" containsNumber="1" containsInteger="1" minValue="0" maxValue="1" count="2">
        <n v="0"/>
        <n v="1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n v="1"/>
    <n v="410"/>
    <n v="2"/>
    <x v="0"/>
    <n v="-9.0020177800004291"/>
    <n v="1.2316104131081539E-4"/>
    <n v="1.2314587453667432E-4"/>
    <n v="0.99987685412546334"/>
    <n v="0.99987685412546334"/>
    <n v="-1.2315345761242024E-4"/>
    <x v="0"/>
  </r>
  <r>
    <n v="2"/>
    <n v="390"/>
    <n v="3"/>
    <x v="0"/>
    <n v="-3.6476110344555082"/>
    <n v="2.6053294916685028E-2"/>
    <n v="2.5391756008931819E-2"/>
    <n v="0.97460824399106816"/>
    <n v="0.97460824399106816"/>
    <n v="-2.5719689762756865E-2"/>
    <x v="0"/>
  </r>
  <r>
    <n v="3"/>
    <n v="340"/>
    <n v="6"/>
    <x v="1"/>
    <n v="11.12615888548277"/>
    <n v="67924.96272197018"/>
    <n v="0.99998527808867288"/>
    <n v="1.4721911327120196E-5"/>
    <n v="0.99998527808867288"/>
    <n v="-1.4722019695520353E-5"/>
    <x v="1"/>
  </r>
  <r>
    <n v="4"/>
    <n v="360"/>
    <n v="3"/>
    <x v="0"/>
    <n v="0.22073991563397755"/>
    <n v="1.2469990634236412"/>
    <n v="0.55496198628745774"/>
    <n v="0.44503801371254226"/>
    <n v="0.44503801371254226"/>
    <n v="-0.8095955763911965"/>
    <x v="1"/>
  </r>
  <r>
    <n v="5"/>
    <n v="380"/>
    <n v="4"/>
    <x v="1"/>
    <n v="0.41734539439291751"/>
    <n v="1.5179267057762742"/>
    <n v="0.60284785188308299"/>
    <n v="0.39715214811691701"/>
    <n v="0.60284785188308299"/>
    <n v="-0.50609043269449805"/>
    <x v="1"/>
  </r>
  <r>
    <n v="6"/>
    <n v="410"/>
    <n v="1"/>
    <x v="0"/>
    <n v="-11.77752389215236"/>
    <n v="7.6751410089944964E-6"/>
    <n v="7.675082101657111E-6"/>
    <n v="0.99999232491789836"/>
    <n v="0.99999232491789836"/>
    <n v="-7.6751115552369211E-6"/>
    <x v="0"/>
  </r>
  <r>
    <n v="7"/>
    <n v="330"/>
    <n v="2"/>
    <x v="1"/>
    <n v="1.3135847535715399"/>
    <n v="3.7194832731570346"/>
    <n v="0.78811239660754984"/>
    <n v="0.21188760339245016"/>
    <n v="0.78811239660754984"/>
    <n v="-0.2381145640069347"/>
    <x v="1"/>
  </r>
  <r>
    <n v="8"/>
    <n v="350"/>
    <n v="2"/>
    <x v="0"/>
    <n v="-1.2653158798214506"/>
    <n v="0.28215015652149678"/>
    <n v="0.22006015058873971"/>
    <n v="0.77993984941126027"/>
    <n v="0.77993984941126027"/>
    <n v="-0.24853847841151189"/>
    <x v="0"/>
  </r>
  <r>
    <n v="9"/>
    <n v="420"/>
    <n v="4"/>
    <x v="0"/>
    <n v="-4.7404558723930634"/>
    <n v="8.734663385817765E-3"/>
    <n v="8.6590296763470655E-3"/>
    <n v="0.99134097032365298"/>
    <n v="0.99134097032365298"/>
    <n v="-8.6967369036133647E-3"/>
    <x v="0"/>
  </r>
  <r>
    <n v="10"/>
    <n v="380"/>
    <n v="3"/>
    <x v="0"/>
    <n v="-2.3581607177590129"/>
    <n v="9.459404844385913E-2"/>
    <n v="8.6419297253022456E-2"/>
    <n v="0.91358070274697756"/>
    <n v="0.91358070274697756"/>
    <n v="-9.0383562515620755E-2"/>
    <x v="0"/>
  </r>
  <r>
    <n v="11"/>
    <n v="360"/>
    <n v="4"/>
    <x v="1"/>
    <n v="2.996246027785908"/>
    <n v="20.010277724524514"/>
    <n v="0.95240424647824917"/>
    <n v="4.7595753521750828E-2"/>
    <n v="0.95240424647824917"/>
    <n v="-4.8765705666381998E-2"/>
    <x v="1"/>
  </r>
  <r>
    <n v="12"/>
    <n v="370"/>
    <n v="3"/>
    <x v="1"/>
    <n v="-1.0687104010625177"/>
    <n v="0.34345114618376638"/>
    <n v="0.25564840758026847"/>
    <n v="0.74435159241973148"/>
    <n v="0.25564840758026847"/>
    <n v="-1.3639521863811868"/>
    <x v="0"/>
  </r>
  <r>
    <n v="13"/>
    <n v="360"/>
    <n v="2"/>
    <x v="0"/>
    <n v="-2.5547661965179529"/>
    <n v="7.7710398905339956E-2"/>
    <n v="7.2106939846059329E-2"/>
    <n v="0.92789306015394069"/>
    <n v="0.92789306015394069"/>
    <n v="-7.4838789739299694E-2"/>
    <x v="0"/>
  </r>
  <r>
    <n v="14"/>
    <n v="380"/>
    <n v="4"/>
    <x v="1"/>
    <n v="0.41734539439291751"/>
    <n v="1.5179267057762742"/>
    <n v="0.60284785188308299"/>
    <n v="0.39715214811691701"/>
    <n v="0.60284785188308299"/>
    <n v="-0.50609043269449805"/>
    <x v="1"/>
  </r>
  <r>
    <n v="15"/>
    <n v="350"/>
    <n v="4"/>
    <x v="1"/>
    <n v="4.2856963444824103"/>
    <n v="72.653120708987217"/>
    <n v="0.98642284277469894"/>
    <n v="1.3577157225301062E-2"/>
    <n v="0.98642284277469894"/>
    <n v="-1.3670169680451684E-2"/>
    <x v="1"/>
  </r>
  <r>
    <n v="16"/>
    <n v="370"/>
    <n v="4"/>
    <x v="0"/>
    <n v="1.7067957110894127"/>
    <n v="5.5112734415973099"/>
    <n v="0.84642021119686139"/>
    <n v="0.15357978880313861"/>
    <n v="0.15357978880313861"/>
    <n v="-1.8735350502393087"/>
    <x v="1"/>
  </r>
  <r>
    <n v="17"/>
    <n v="350"/>
    <n v="3"/>
    <x v="1"/>
    <n v="1.5101902323304799"/>
    <n v="4.5275920067753397"/>
    <n v="0.81908939755787524"/>
    <n v="0.18091060244212476"/>
    <n v="0.81908939755787524"/>
    <n v="-0.19956204655866935"/>
    <x v="1"/>
  </r>
  <r>
    <n v="18"/>
    <n v="400"/>
    <n v="4"/>
    <x v="0"/>
    <n v="-2.161555239000073"/>
    <n v="0.11514590231223602"/>
    <n v="0.10325635602792689"/>
    <n v="0.89674364397207307"/>
    <n v="0.89674364397207307"/>
    <n v="-0.10898525044312377"/>
    <x v="0"/>
  </r>
  <r>
    <n v="19"/>
    <n v="370"/>
    <n v="5"/>
    <x v="1"/>
    <n v="4.4823018232413432"/>
    <n v="88.438007226226929"/>
    <n v="0.98881907109725098"/>
    <n v="1.1180928902749021E-2"/>
    <n v="0.98881907109725098"/>
    <n v="-1.1243905351789063E-2"/>
    <x v="1"/>
  </r>
  <r>
    <n v="20"/>
    <n v="380"/>
    <n v="3"/>
    <x v="0"/>
    <n v="-2.3581607177590129"/>
    <n v="9.459404844385913E-2"/>
    <n v="8.6419297253022456E-2"/>
    <n v="0.91358070274697756"/>
    <n v="0.91358070274697756"/>
    <n v="-9.0383562515620755E-2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">
  <r>
    <n v="1"/>
    <n v="27"/>
    <n v="410"/>
    <n v="2"/>
    <x v="0"/>
    <n v="-14.571995620381614"/>
    <n v="4.6931313765753019E-7"/>
    <n v="4.6931291740281235E-7"/>
    <n v="0.99999953068708258"/>
    <n v="0.99999953068708258"/>
    <n v="-4.6931302754448345E-7"/>
    <x v="0"/>
  </r>
  <r>
    <n v="2"/>
    <n v="42"/>
    <n v="390"/>
    <n v="3"/>
    <x v="0"/>
    <n v="-13.484128911219372"/>
    <n v="1.3928912833051145E-6"/>
    <n v="1.3928893431616899E-6"/>
    <n v="0.9999986071106568"/>
    <n v="0.9999986071106568"/>
    <n v="-1.3928903132704061E-6"/>
    <x v="0"/>
  </r>
  <r>
    <n v="3"/>
    <n v="26"/>
    <n v="340"/>
    <n v="6"/>
    <x v="1"/>
    <n v="17.419126558074822"/>
    <n v="36730813.221449092"/>
    <n v="0.99999997277490249"/>
    <n v="2.7225097509742113E-8"/>
    <n v="0.99999997277490249"/>
    <n v="-2.7225097880345087E-8"/>
    <x v="1"/>
  </r>
  <r>
    <n v="4"/>
    <n v="25"/>
    <n v="360"/>
    <n v="3"/>
    <x v="0"/>
    <n v="-4.6657662513247544E-2"/>
    <n v="0.95441407338569939"/>
    <n v="0.48833769996975857"/>
    <n v="0.51166230003024138"/>
    <n v="0.51166230003024138"/>
    <n v="-0.67009044180821598"/>
    <x v="0"/>
  </r>
  <r>
    <n v="5"/>
    <n v="19"/>
    <n v="380"/>
    <n v="4"/>
    <x v="1"/>
    <n v="4.1624028532255579"/>
    <n v="64.225662177910337"/>
    <n v="0.98466861099436009"/>
    <n v="1.5331389005639906E-2"/>
    <n v="0.98466861099436009"/>
    <n v="-1.5450129955901535E-2"/>
    <x v="1"/>
  </r>
  <r>
    <n v="6"/>
    <n v="19"/>
    <n v="410"/>
    <n v="1"/>
    <x v="0"/>
    <n v="-15.53422158053489"/>
    <n v="1.7929710895432578E-7"/>
    <n v="1.7929707680687827E-7"/>
    <n v="0.99999982070292315"/>
    <n v="0.99999982070292315"/>
    <n v="-1.7929709292588127E-7"/>
    <x v="0"/>
  </r>
  <r>
    <n v="7"/>
    <n v="20"/>
    <n v="330"/>
    <n v="2"/>
    <x v="1"/>
    <n v="2.7929438986267385"/>
    <n v="16.329020092954075"/>
    <n v="0.94229333253490788"/>
    <n v="5.7706667465092121E-2"/>
    <n v="0.94229333253490788"/>
    <n v="-5.9438659529461348E-2"/>
    <x v="1"/>
  </r>
  <r>
    <n v="8"/>
    <n v="21"/>
    <n v="350"/>
    <n v="2"/>
    <x v="0"/>
    <n v="-1.1869543413473664"/>
    <n v="0.30514923060926791"/>
    <n v="0.23380409186374695"/>
    <n v="0.76619590813625305"/>
    <n v="0.76619590813625305"/>
    <n v="-0.26631738719414916"/>
    <x v="0"/>
  </r>
  <r>
    <n v="9"/>
    <n v="28"/>
    <n v="420"/>
    <n v="4"/>
    <x v="0"/>
    <n v="-7.1698689313171542"/>
    <n v="7.6942357195255225E-4"/>
    <n v="7.6883201447774127E-4"/>
    <n v="0.99923116798552225"/>
    <n v="0.99923116798552225"/>
    <n v="-7.6912771738461469E-4"/>
    <x v="0"/>
  </r>
  <r>
    <n v="10"/>
    <n v="31"/>
    <n v="380"/>
    <n v="3"/>
    <x v="0"/>
    <n v="-6.4354668343405734"/>
    <n v="1.6036598841209523E-3"/>
    <n v="1.6010922766660871E-3"/>
    <n v="0.99839890772333395"/>
    <n v="0.99839890772333395"/>
    <n v="-1.602375394681706E-3"/>
    <x v="0"/>
  </r>
  <r>
    <n v="11"/>
    <n v="34"/>
    <n v="360"/>
    <n v="4"/>
    <x v="1"/>
    <n v="0.43378611126937017"/>
    <n v="1.543088783515902"/>
    <n v="0.60677739350591298"/>
    <n v="0.39322260649408702"/>
    <n v="0.60677739350591298"/>
    <n v="-0.49959328746557619"/>
    <x v="1"/>
  </r>
  <r>
    <n v="12"/>
    <n v="23"/>
    <n v="370"/>
    <n v="3"/>
    <x v="1"/>
    <n v="-0.83215131657369312"/>
    <n v="0.43511221459530275"/>
    <n v="0.30319037784651776"/>
    <n v="0.6968096221534823"/>
    <n v="0.30319037784651776"/>
    <n v="-1.1933943610522009"/>
    <x v="0"/>
  </r>
  <r>
    <n v="13"/>
    <n v="27"/>
    <n v="360"/>
    <n v="2"/>
    <x v="0"/>
    <n v="-5.8267054863729584"/>
    <n v="2.947772477076015E-3"/>
    <n v="2.9391086534801499E-3"/>
    <n v="0.99706089134651987"/>
    <n v="0.99706089134651987"/>
    <n v="-2.9434363150437869E-3"/>
    <x v="0"/>
  </r>
  <r>
    <n v="14"/>
    <n v="23"/>
    <n v="380"/>
    <n v="4"/>
    <x v="1"/>
    <n v="2.2352741077429954"/>
    <n v="9.3490441463983842"/>
    <n v="0.90337271869228475"/>
    <n v="9.6627281307715251E-2"/>
    <n v="0.90337271869228475"/>
    <n v="-0.10162005469859427"/>
    <x v="1"/>
  </r>
  <r>
    <n v="15"/>
    <n v="33"/>
    <n v="350"/>
    <n v="4"/>
    <x v="1"/>
    <n v="2.6646263244417412"/>
    <n v="14.362581597427168"/>
    <n v="0.93490677373082443"/>
    <n v="6.5093226269175575E-2"/>
    <n v="0.93490677373082443"/>
    <n v="-6.7308461904307296E-2"/>
    <x v="1"/>
  </r>
  <r>
    <n v="16"/>
    <n v="29"/>
    <n v="370"/>
    <n v="4"/>
    <x v="0"/>
    <n v="1.0936390163208642"/>
    <n v="2.9851172216883541"/>
    <n v="0.74906635253847431"/>
    <n v="0.25093364746152569"/>
    <n v="0.25093364746152569"/>
    <n v="-1.3825667275406242"/>
    <x v="1"/>
  </r>
  <r>
    <n v="17"/>
    <n v="25"/>
    <n v="350"/>
    <n v="3"/>
    <x v="1"/>
    <n v="1.7024003642884722"/>
    <n v="5.4871026419432525"/>
    <n v="0.84584797633162723"/>
    <n v="0.15415202366837277"/>
    <n v="0.84584797633162723"/>
    <n v="-0.16741563253088831"/>
    <x v="1"/>
  </r>
  <r>
    <n v="18"/>
    <n v="40"/>
    <n v="400"/>
    <n v="4"/>
    <x v="0"/>
    <n v="-9.4531391141614023"/>
    <n v="7.8442937042702267E-5"/>
    <n v="7.8436784230975006E-5"/>
    <n v="0.99992156321576897"/>
    <n v="0.99992156321576897"/>
    <n v="-7.8439860556454532E-5"/>
    <x v="0"/>
  </r>
  <r>
    <n v="19"/>
    <n v="24"/>
    <n v="370"/>
    <n v="5"/>
    <x v="1"/>
    <n v="8.3190333992924934"/>
    <n v="4101.1938748482544"/>
    <n v="0.99975622800128217"/>
    <n v="2.4377199871783439E-4"/>
    <n v="0.99975622800128217"/>
    <n v="-2.4380171594109656E-4"/>
    <x v="1"/>
  </r>
  <r>
    <n v="20"/>
    <n v="30"/>
    <n v="380"/>
    <n v="3"/>
    <x v="0"/>
    <n v="-5.9536846479699506"/>
    <n v="2.5962565809932296E-3"/>
    <n v="2.589533487634257E-3"/>
    <n v="0.99741046651236576"/>
    <n v="0.99741046651236576"/>
    <n v="-2.5928921289384054E-3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ﾋﾟﾎﾞｯﾄﾃｰﾌﾞﾙ7" cacheId="6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リピート購買の有無" colHeaderCaption="判定結果">
  <location ref="A3:D7" firstHeaderRow="1" firstDataRow="2" firstDataCol="1"/>
  <pivotFields count="11">
    <pivotField showAll="0" defaultSubtotal="0"/>
    <pivotField numFmtId="176" showAll="0" defaultSubtotal="0"/>
    <pivotField showAll="0"/>
    <pivotField axis="axisRow" showAll="0">
      <items count="3">
        <item n="リピート購買無し" x="0"/>
        <item n="リピート購買有り" x="1"/>
        <item t="default"/>
      </items>
    </pivotField>
    <pivotField numFmtId="176" showAll="0" defaultSubtotal="0"/>
    <pivotField numFmtId="177" showAll="0" defaultSubtotal="0"/>
    <pivotField numFmtId="177" showAll="0"/>
    <pivotField numFmtId="177" showAll="0"/>
    <pivotField numFmtId="177" showAll="0"/>
    <pivotField numFmtId="177" showAll="0"/>
    <pivotField axis="axisCol" showAll="0">
      <items count="3">
        <item n="リピート購買無し" x="0"/>
        <item n="リピート購買有り" x="1"/>
        <item t="default"/>
      </items>
    </pivotField>
  </pivotFields>
  <rowFields count="1">
    <field x="3"/>
  </rowFields>
  <rowItems count="3">
    <i>
      <x/>
    </i>
    <i>
      <x v="1"/>
    </i>
    <i t="grand">
      <x/>
    </i>
  </rowItems>
  <colFields count="1">
    <field x="10"/>
  </colFields>
  <colItems count="3">
    <i>
      <x/>
    </i>
    <i>
      <x v="1"/>
    </i>
    <i t="grand">
      <x/>
    </i>
  </colItem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ﾋﾟﾎﾞｯﾄﾃｰﾌﾞﾙ4" cacheId="1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リピート購買の有無" colHeaderCaption="判別結果">
  <location ref="A3:D7" firstHeaderRow="1" firstDataRow="2" firstDataCol="1"/>
  <pivotFields count="12">
    <pivotField showAll="0" defaultSubtotal="0"/>
    <pivotField showAll="0"/>
    <pivotField numFmtId="176" showAll="0" defaultSubtotal="0"/>
    <pivotField showAll="0"/>
    <pivotField axis="axisRow" showAll="0">
      <items count="3">
        <item n="リピート購買無し" x="0"/>
        <item n="リピート購買有り" x="1"/>
        <item t="default"/>
      </items>
    </pivotField>
    <pivotField numFmtId="176" showAll="0" defaultSubtotal="0"/>
    <pivotField numFmtId="177" showAll="0" defaultSubtotal="0"/>
    <pivotField numFmtId="177" showAll="0"/>
    <pivotField numFmtId="177" showAll="0"/>
    <pivotField numFmtId="177" showAll="0"/>
    <pivotField numFmtId="177" showAll="0"/>
    <pivotField axis="axisCol" dataField="1" showAll="0">
      <items count="3">
        <item n="リピート購買無し" x="0"/>
        <item n="リピート購買有り" x="1"/>
        <item t="default"/>
      </items>
    </pivotField>
  </pivotFields>
  <rowFields count="1">
    <field x="4"/>
  </rowFields>
  <rowItems count="3">
    <i>
      <x/>
    </i>
    <i>
      <x v="1"/>
    </i>
    <i t="grand">
      <x/>
    </i>
  </rowItems>
  <colFields count="1">
    <field x="11"/>
  </colFields>
  <colItems count="3">
    <i>
      <x/>
    </i>
    <i>
      <x v="1"/>
    </i>
    <i t="grand">
      <x/>
    </i>
  </colItems>
  <dataFields count="1">
    <dataField name="データの個数 / 判別結果" fld="11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7"/>
  <sheetViews>
    <sheetView zoomScaleNormal="100" workbookViewId="0"/>
  </sheetViews>
  <sheetFormatPr defaultRowHeight="13.5"/>
  <cols>
    <col min="1" max="1" width="21.125" bestFit="1" customWidth="1"/>
    <col min="2" max="3" width="16.375" bestFit="1" customWidth="1"/>
    <col min="4" max="4" width="5.75" customWidth="1"/>
  </cols>
  <sheetData>
    <row r="3" spans="1:4">
      <c r="B3" s="20" t="s">
        <v>33</v>
      </c>
    </row>
    <row r="4" spans="1:4">
      <c r="A4" s="20" t="s">
        <v>31</v>
      </c>
      <c r="B4" t="s">
        <v>20</v>
      </c>
      <c r="C4" t="s">
        <v>21</v>
      </c>
      <c r="D4" t="s">
        <v>19</v>
      </c>
    </row>
    <row r="5" spans="1:4">
      <c r="A5" s="21" t="s">
        <v>20</v>
      </c>
    </row>
    <row r="6" spans="1:4">
      <c r="A6" s="21" t="s">
        <v>21</v>
      </c>
    </row>
    <row r="7" spans="1:4">
      <c r="A7" s="21" t="s">
        <v>19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24"/>
  <sheetViews>
    <sheetView tabSelected="1" workbookViewId="0"/>
  </sheetViews>
  <sheetFormatPr defaultRowHeight="13.5"/>
  <cols>
    <col min="1" max="1" width="7.125" bestFit="1" customWidth="1"/>
    <col min="2" max="3" width="5.25" bestFit="1" customWidth="1"/>
    <col min="4" max="4" width="9" bestFit="1" customWidth="1"/>
    <col min="5" max="5" width="17.625" bestFit="1" customWidth="1"/>
  </cols>
  <sheetData>
    <row r="1" spans="1:11" s="23" customFormat="1">
      <c r="A1" s="15" t="s">
        <v>34</v>
      </c>
      <c r="B1" s="15" t="s">
        <v>1</v>
      </c>
      <c r="C1" s="15" t="s">
        <v>22</v>
      </c>
      <c r="D1" s="15" t="s">
        <v>2</v>
      </c>
      <c r="E1" s="15" t="s">
        <v>0</v>
      </c>
    </row>
    <row r="2" spans="1:11">
      <c r="A2" s="1">
        <v>1</v>
      </c>
      <c r="B2" s="1">
        <v>27</v>
      </c>
      <c r="C2" s="2">
        <v>410</v>
      </c>
      <c r="D2" s="1">
        <v>2</v>
      </c>
      <c r="E2" s="1">
        <v>0</v>
      </c>
      <c r="H2" s="13"/>
      <c r="I2" s="13"/>
      <c r="J2" s="13"/>
      <c r="K2" s="13"/>
    </row>
    <row r="3" spans="1:11">
      <c r="A3" s="3">
        <v>2</v>
      </c>
      <c r="B3" s="3">
        <v>42</v>
      </c>
      <c r="C3" s="4">
        <v>390</v>
      </c>
      <c r="D3" s="3">
        <v>3</v>
      </c>
      <c r="E3" s="3">
        <v>0</v>
      </c>
      <c r="H3" s="13"/>
      <c r="I3" s="13"/>
      <c r="J3" s="13"/>
      <c r="K3" s="13"/>
    </row>
    <row r="4" spans="1:11">
      <c r="A4" s="3">
        <v>3</v>
      </c>
      <c r="B4" s="3">
        <v>26</v>
      </c>
      <c r="C4" s="4">
        <v>340</v>
      </c>
      <c r="D4" s="3">
        <v>6</v>
      </c>
      <c r="E4" s="3">
        <v>1</v>
      </c>
      <c r="H4" s="13"/>
      <c r="I4" s="13"/>
      <c r="J4" s="13"/>
      <c r="K4" s="13"/>
    </row>
    <row r="5" spans="1:11">
      <c r="A5" s="3">
        <v>4</v>
      </c>
      <c r="B5" s="3">
        <v>25</v>
      </c>
      <c r="C5" s="4">
        <v>360</v>
      </c>
      <c r="D5" s="3">
        <v>3</v>
      </c>
      <c r="E5" s="3">
        <v>0</v>
      </c>
      <c r="H5" s="13"/>
      <c r="I5" s="13"/>
      <c r="J5" s="13"/>
      <c r="K5" s="13"/>
    </row>
    <row r="6" spans="1:11">
      <c r="A6" s="3">
        <v>5</v>
      </c>
      <c r="B6" s="3">
        <v>19</v>
      </c>
      <c r="C6" s="4">
        <v>380</v>
      </c>
      <c r="D6" s="3">
        <v>4</v>
      </c>
      <c r="E6" s="3">
        <v>1</v>
      </c>
      <c r="H6" s="13"/>
      <c r="I6" s="13"/>
      <c r="J6" s="13"/>
      <c r="K6" s="13"/>
    </row>
    <row r="7" spans="1:11">
      <c r="A7" s="3">
        <v>6</v>
      </c>
      <c r="B7" s="3">
        <v>19</v>
      </c>
      <c r="C7" s="4">
        <v>410</v>
      </c>
      <c r="D7" s="3">
        <v>1</v>
      </c>
      <c r="E7" s="3">
        <v>0</v>
      </c>
      <c r="H7" s="13"/>
      <c r="I7" s="13"/>
      <c r="J7" s="13"/>
      <c r="K7" s="13"/>
    </row>
    <row r="8" spans="1:11">
      <c r="A8" s="3">
        <v>7</v>
      </c>
      <c r="B8" s="3">
        <v>20</v>
      </c>
      <c r="C8" s="4">
        <v>330</v>
      </c>
      <c r="D8" s="3">
        <v>2</v>
      </c>
      <c r="E8" s="3">
        <v>1</v>
      </c>
      <c r="H8" s="13"/>
      <c r="I8" s="13"/>
      <c r="J8" s="13"/>
      <c r="K8" s="13"/>
    </row>
    <row r="9" spans="1:11">
      <c r="A9" s="3">
        <v>8</v>
      </c>
      <c r="B9" s="3">
        <v>21</v>
      </c>
      <c r="C9" s="4">
        <v>350</v>
      </c>
      <c r="D9" s="3">
        <v>2</v>
      </c>
      <c r="E9" s="3">
        <v>0</v>
      </c>
      <c r="H9" s="13"/>
      <c r="I9" s="13"/>
      <c r="J9" s="13"/>
      <c r="K9" s="13"/>
    </row>
    <row r="10" spans="1:11">
      <c r="A10" s="3">
        <v>9</v>
      </c>
      <c r="B10" s="3">
        <v>28</v>
      </c>
      <c r="C10" s="4">
        <v>420</v>
      </c>
      <c r="D10" s="3">
        <v>4</v>
      </c>
      <c r="E10" s="3">
        <v>0</v>
      </c>
      <c r="H10" s="13"/>
      <c r="I10" s="13"/>
      <c r="J10" s="13"/>
      <c r="K10" s="13"/>
    </row>
    <row r="11" spans="1:11">
      <c r="A11" s="3">
        <v>10</v>
      </c>
      <c r="B11" s="3">
        <v>31</v>
      </c>
      <c r="C11" s="4">
        <v>380</v>
      </c>
      <c r="D11" s="3">
        <v>3</v>
      </c>
      <c r="E11" s="3">
        <v>0</v>
      </c>
      <c r="H11" s="13"/>
      <c r="I11" s="13"/>
      <c r="J11" s="13"/>
      <c r="K11" s="13"/>
    </row>
    <row r="12" spans="1:11">
      <c r="A12" s="3">
        <v>11</v>
      </c>
      <c r="B12" s="3">
        <v>34</v>
      </c>
      <c r="C12" s="4">
        <v>360</v>
      </c>
      <c r="D12" s="3">
        <v>4</v>
      </c>
      <c r="E12" s="3">
        <v>1</v>
      </c>
      <c r="H12" s="13"/>
      <c r="I12" s="13"/>
      <c r="J12" s="13"/>
      <c r="K12" s="13"/>
    </row>
    <row r="13" spans="1:11">
      <c r="A13" s="3">
        <v>12</v>
      </c>
      <c r="B13" s="3">
        <v>23</v>
      </c>
      <c r="C13" s="4">
        <v>370</v>
      </c>
      <c r="D13" s="3">
        <v>3</v>
      </c>
      <c r="E13" s="3">
        <v>1</v>
      </c>
      <c r="H13" s="13"/>
      <c r="I13" s="13"/>
      <c r="J13" s="13"/>
      <c r="K13" s="13"/>
    </row>
    <row r="14" spans="1:11">
      <c r="A14" s="3">
        <v>13</v>
      </c>
      <c r="B14" s="3">
        <v>27</v>
      </c>
      <c r="C14" s="4">
        <v>360</v>
      </c>
      <c r="D14" s="3">
        <v>2</v>
      </c>
      <c r="E14" s="3">
        <v>0</v>
      </c>
      <c r="H14" s="13"/>
      <c r="I14" s="13"/>
      <c r="J14" s="13"/>
      <c r="K14" s="13"/>
    </row>
    <row r="15" spans="1:11">
      <c r="A15" s="3">
        <v>14</v>
      </c>
      <c r="B15" s="3">
        <v>23</v>
      </c>
      <c r="C15" s="4">
        <v>380</v>
      </c>
      <c r="D15" s="3">
        <v>4</v>
      </c>
      <c r="E15" s="3">
        <v>1</v>
      </c>
      <c r="H15" s="13"/>
      <c r="I15" s="13"/>
      <c r="J15" s="13"/>
      <c r="K15" s="13"/>
    </row>
    <row r="16" spans="1:11">
      <c r="A16" s="3">
        <v>15</v>
      </c>
      <c r="B16" s="3">
        <v>33</v>
      </c>
      <c r="C16" s="4">
        <v>350</v>
      </c>
      <c r="D16" s="3">
        <v>4</v>
      </c>
      <c r="E16" s="3">
        <v>1</v>
      </c>
      <c r="H16" s="13"/>
      <c r="I16" s="13"/>
      <c r="J16" s="13"/>
      <c r="K16" s="13"/>
    </row>
    <row r="17" spans="1:11">
      <c r="A17" s="3">
        <v>16</v>
      </c>
      <c r="B17" s="3">
        <v>29</v>
      </c>
      <c r="C17" s="4">
        <v>370</v>
      </c>
      <c r="D17" s="3">
        <v>4</v>
      </c>
      <c r="E17" s="3">
        <v>0</v>
      </c>
      <c r="H17" s="13"/>
      <c r="I17" s="13"/>
      <c r="J17" s="13"/>
      <c r="K17" s="13"/>
    </row>
    <row r="18" spans="1:11">
      <c r="A18" s="3">
        <v>17</v>
      </c>
      <c r="B18" s="3">
        <v>25</v>
      </c>
      <c r="C18" s="4">
        <v>350</v>
      </c>
      <c r="D18" s="3">
        <v>3</v>
      </c>
      <c r="E18" s="3">
        <v>1</v>
      </c>
      <c r="H18" s="13"/>
      <c r="I18" s="13"/>
      <c r="J18" s="13"/>
      <c r="K18" s="13"/>
    </row>
    <row r="19" spans="1:11">
      <c r="A19" s="3">
        <v>18</v>
      </c>
      <c r="B19" s="3">
        <v>40</v>
      </c>
      <c r="C19" s="4">
        <v>400</v>
      </c>
      <c r="D19" s="3">
        <v>4</v>
      </c>
      <c r="E19" s="3">
        <v>0</v>
      </c>
      <c r="H19" s="13"/>
      <c r="I19" s="13"/>
      <c r="J19" s="13"/>
      <c r="K19" s="13"/>
    </row>
    <row r="20" spans="1:11">
      <c r="A20" s="3">
        <v>19</v>
      </c>
      <c r="B20" s="3">
        <v>24</v>
      </c>
      <c r="C20" s="4">
        <v>370</v>
      </c>
      <c r="D20" s="3">
        <v>5</v>
      </c>
      <c r="E20" s="3">
        <v>1</v>
      </c>
      <c r="H20" s="13"/>
      <c r="I20" s="13"/>
      <c r="J20" s="13"/>
      <c r="K20" s="13"/>
    </row>
    <row r="21" spans="1:11">
      <c r="A21" s="5">
        <v>20</v>
      </c>
      <c r="B21" s="5">
        <v>30</v>
      </c>
      <c r="C21" s="6">
        <v>380</v>
      </c>
      <c r="D21" s="5">
        <v>3</v>
      </c>
      <c r="E21" s="5">
        <v>0</v>
      </c>
      <c r="H21" s="13"/>
      <c r="I21" s="13"/>
      <c r="J21" s="13"/>
      <c r="K21" s="13"/>
    </row>
    <row r="24" spans="1:11">
      <c r="K24" s="13"/>
    </row>
  </sheetData>
  <sortState ref="A2:E21">
    <sortCondition ref="A2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7"/>
  <sheetViews>
    <sheetView zoomScaleNormal="100" workbookViewId="0"/>
  </sheetViews>
  <sheetFormatPr defaultRowHeight="13.5"/>
  <cols>
    <col min="1" max="1" width="7.125" bestFit="1" customWidth="1"/>
    <col min="2" max="2" width="7.625" bestFit="1" customWidth="1"/>
    <col min="3" max="3" width="17.75" bestFit="1" customWidth="1"/>
    <col min="4" max="4" width="4.875" bestFit="1" customWidth="1"/>
    <col min="5" max="5" width="8.875" bestFit="1" customWidth="1"/>
    <col min="6" max="8" width="6.625" bestFit="1" customWidth="1"/>
    <col min="9" max="9" width="13.125" bestFit="1" customWidth="1"/>
    <col min="10" max="10" width="9.125" bestFit="1" customWidth="1"/>
  </cols>
  <sheetData>
    <row r="1" spans="1:10" s="23" customFormat="1" ht="16.5">
      <c r="A1" s="15" t="s">
        <v>34</v>
      </c>
      <c r="B1" s="15" t="s">
        <v>22</v>
      </c>
      <c r="C1" s="15" t="s">
        <v>0</v>
      </c>
      <c r="D1" s="16" t="s">
        <v>17</v>
      </c>
      <c r="E1" s="16" t="s">
        <v>18</v>
      </c>
      <c r="F1" s="18" t="s">
        <v>3</v>
      </c>
      <c r="G1" s="18" t="s">
        <v>4</v>
      </c>
      <c r="H1" s="19" t="s">
        <v>5</v>
      </c>
      <c r="I1" s="18" t="s">
        <v>6</v>
      </c>
      <c r="J1" s="18" t="s">
        <v>7</v>
      </c>
    </row>
    <row r="2" spans="1:10">
      <c r="A2" s="1">
        <v>1</v>
      </c>
      <c r="B2" s="2">
        <v>410</v>
      </c>
      <c r="C2" s="1">
        <v>0</v>
      </c>
      <c r="D2" s="2">
        <f t="shared" ref="D2:D21" si="0">SUMPRODUCT(B2:B2,$B$24:$B$24)+$C$24</f>
        <v>-2.7142654126417689</v>
      </c>
      <c r="E2" s="10">
        <f t="shared" ref="E2:E21" si="1">EXP(D2)</f>
        <v>6.6253604195690818E-2</v>
      </c>
      <c r="F2" s="10">
        <f t="shared" ref="F2:F21" si="2">E2/(1+E2)</f>
        <v>6.2136816171109707E-2</v>
      </c>
      <c r="G2" s="10">
        <f t="shared" ref="G2:G21" si="3">1-F2</f>
        <v>0.93786318382889033</v>
      </c>
      <c r="H2" s="10">
        <f t="shared" ref="H2:H21" si="4">IF(C2=1,F2,G2)</f>
        <v>0.93786318382889033</v>
      </c>
      <c r="I2" s="10">
        <f t="shared" ref="I2:I21" si="5">LN(H2)</f>
        <v>-6.4151200071910539E-2</v>
      </c>
      <c r="J2" s="8">
        <f t="shared" ref="J2:J21" si="6">IF(F2&gt;=0.5,1,0)</f>
        <v>0</v>
      </c>
    </row>
    <row r="3" spans="1:10">
      <c r="A3" s="3">
        <v>2</v>
      </c>
      <c r="B3" s="4">
        <v>390</v>
      </c>
      <c r="C3" s="3">
        <v>0</v>
      </c>
      <c r="D3" s="4">
        <f t="shared" si="0"/>
        <v>-1.432208869112447</v>
      </c>
      <c r="E3" s="11">
        <f t="shared" si="1"/>
        <v>0.23878090353387493</v>
      </c>
      <c r="F3" s="11">
        <f t="shared" si="2"/>
        <v>0.1927547501359633</v>
      </c>
      <c r="G3" s="11">
        <f t="shared" si="3"/>
        <v>0.80724524986403667</v>
      </c>
      <c r="H3" s="11">
        <f t="shared" si="4"/>
        <v>0.80724524986403667</v>
      </c>
      <c r="I3" s="11">
        <f t="shared" si="5"/>
        <v>-0.21412775370416012</v>
      </c>
      <c r="J3" s="7">
        <f t="shared" si="6"/>
        <v>0</v>
      </c>
    </row>
    <row r="4" spans="1:10">
      <c r="A4" s="3">
        <v>3</v>
      </c>
      <c r="B4" s="4">
        <v>340</v>
      </c>
      <c r="C4" s="3">
        <v>1</v>
      </c>
      <c r="D4" s="4">
        <f t="shared" si="0"/>
        <v>1.7729324897108611</v>
      </c>
      <c r="E4" s="11">
        <f t="shared" si="1"/>
        <v>5.8880948463417804</v>
      </c>
      <c r="F4" s="11">
        <f t="shared" si="2"/>
        <v>0.85482197584269715</v>
      </c>
      <c r="G4" s="11">
        <f t="shared" si="3"/>
        <v>0.14517802415730285</v>
      </c>
      <c r="H4" s="11">
        <f t="shared" si="4"/>
        <v>0.85482197584269715</v>
      </c>
      <c r="I4" s="11">
        <f t="shared" si="5"/>
        <v>-0.15686204711386861</v>
      </c>
      <c r="J4" s="7">
        <f t="shared" si="6"/>
        <v>1</v>
      </c>
    </row>
    <row r="5" spans="1:10">
      <c r="A5" s="3">
        <v>4</v>
      </c>
      <c r="B5" s="4">
        <v>360</v>
      </c>
      <c r="C5" s="3">
        <v>0</v>
      </c>
      <c r="D5" s="4">
        <f t="shared" si="0"/>
        <v>0.49087594618153929</v>
      </c>
      <c r="E5" s="11">
        <f t="shared" si="1"/>
        <v>1.6337466675213921</v>
      </c>
      <c r="F5" s="11">
        <f t="shared" si="2"/>
        <v>0.620312761158196</v>
      </c>
      <c r="G5" s="11">
        <f t="shared" si="3"/>
        <v>0.379687238841804</v>
      </c>
      <c r="H5" s="11">
        <f t="shared" si="4"/>
        <v>0.379687238841804</v>
      </c>
      <c r="I5" s="11">
        <f t="shared" si="5"/>
        <v>-0.9684074208374609</v>
      </c>
      <c r="J5" s="7">
        <f t="shared" si="6"/>
        <v>1</v>
      </c>
    </row>
    <row r="6" spans="1:10">
      <c r="A6" s="3">
        <v>5</v>
      </c>
      <c r="B6" s="4">
        <v>380</v>
      </c>
      <c r="C6" s="3">
        <v>1</v>
      </c>
      <c r="D6" s="4">
        <f t="shared" si="0"/>
        <v>-0.79118059734778257</v>
      </c>
      <c r="E6" s="11">
        <f t="shared" si="1"/>
        <v>0.45330930348303738</v>
      </c>
      <c r="F6" s="11">
        <f t="shared" si="2"/>
        <v>0.31191522850409409</v>
      </c>
      <c r="G6" s="11">
        <f t="shared" si="3"/>
        <v>0.68808477149590597</v>
      </c>
      <c r="H6" s="11">
        <f t="shared" si="4"/>
        <v>0.31191522850409409</v>
      </c>
      <c r="I6" s="11">
        <f t="shared" si="5"/>
        <v>-1.1650238316032604</v>
      </c>
      <c r="J6" s="7">
        <f t="shared" si="6"/>
        <v>0</v>
      </c>
    </row>
    <row r="7" spans="1:10">
      <c r="A7" s="3">
        <v>6</v>
      </c>
      <c r="B7" s="4">
        <v>410</v>
      </c>
      <c r="C7" s="3">
        <v>0</v>
      </c>
      <c r="D7" s="4">
        <f t="shared" si="0"/>
        <v>-2.7142654126417689</v>
      </c>
      <c r="E7" s="11">
        <f t="shared" si="1"/>
        <v>6.6253604195690818E-2</v>
      </c>
      <c r="F7" s="11">
        <f t="shared" si="2"/>
        <v>6.2136816171109707E-2</v>
      </c>
      <c r="G7" s="11">
        <f t="shared" si="3"/>
        <v>0.93786318382889033</v>
      </c>
      <c r="H7" s="11">
        <f t="shared" si="4"/>
        <v>0.93786318382889033</v>
      </c>
      <c r="I7" s="11">
        <f t="shared" si="5"/>
        <v>-6.4151200071910539E-2</v>
      </c>
      <c r="J7" s="7">
        <f t="shared" si="6"/>
        <v>0</v>
      </c>
    </row>
    <row r="8" spans="1:10">
      <c r="A8" s="3">
        <v>7</v>
      </c>
      <c r="B8" s="4">
        <v>330</v>
      </c>
      <c r="C8" s="3">
        <v>1</v>
      </c>
      <c r="D8" s="4">
        <f t="shared" si="0"/>
        <v>2.4139607614755256</v>
      </c>
      <c r="E8" s="11">
        <f t="shared" si="1"/>
        <v>11.178147557593924</v>
      </c>
      <c r="F8" s="11">
        <f t="shared" si="2"/>
        <v>0.91788570509014478</v>
      </c>
      <c r="G8" s="11">
        <f t="shared" si="3"/>
        <v>8.2114294909855223E-2</v>
      </c>
      <c r="H8" s="11">
        <f t="shared" si="4"/>
        <v>0.91788570509014478</v>
      </c>
      <c r="I8" s="11">
        <f t="shared" si="5"/>
        <v>-8.5682400372046788E-2</v>
      </c>
      <c r="J8" s="7">
        <f t="shared" si="6"/>
        <v>1</v>
      </c>
    </row>
    <row r="9" spans="1:10">
      <c r="A9" s="3">
        <v>8</v>
      </c>
      <c r="B9" s="4">
        <v>350</v>
      </c>
      <c r="C9" s="3">
        <v>0</v>
      </c>
      <c r="D9" s="4">
        <f t="shared" si="0"/>
        <v>1.1319042179462002</v>
      </c>
      <c r="E9" s="11">
        <f t="shared" si="1"/>
        <v>3.1015569208481031</v>
      </c>
      <c r="F9" s="11">
        <f t="shared" si="2"/>
        <v>0.7561901445480308</v>
      </c>
      <c r="G9" s="11">
        <f t="shared" si="3"/>
        <v>0.2438098554519692</v>
      </c>
      <c r="H9" s="11">
        <f t="shared" si="4"/>
        <v>0.2438098554519692</v>
      </c>
      <c r="I9" s="11">
        <f t="shared" si="5"/>
        <v>-1.4113666384207142</v>
      </c>
      <c r="J9" s="7">
        <f t="shared" si="6"/>
        <v>1</v>
      </c>
    </row>
    <row r="10" spans="1:10">
      <c r="A10" s="3">
        <v>9</v>
      </c>
      <c r="B10" s="4">
        <v>420</v>
      </c>
      <c r="C10" s="3">
        <v>0</v>
      </c>
      <c r="D10" s="4">
        <f t="shared" si="0"/>
        <v>-3.3552936844064298</v>
      </c>
      <c r="E10" s="11">
        <f t="shared" si="1"/>
        <v>3.4899119322431504E-2</v>
      </c>
      <c r="F10" s="11">
        <f t="shared" si="2"/>
        <v>3.3722242748917046E-2</v>
      </c>
      <c r="G10" s="11">
        <f t="shared" si="3"/>
        <v>0.966277757251083</v>
      </c>
      <c r="H10" s="11">
        <f t="shared" si="4"/>
        <v>0.966277757251083</v>
      </c>
      <c r="I10" s="11">
        <f t="shared" si="5"/>
        <v>-3.4303952713206583E-2</v>
      </c>
      <c r="J10" s="7">
        <f t="shared" si="6"/>
        <v>0</v>
      </c>
    </row>
    <row r="11" spans="1:10">
      <c r="A11" s="3">
        <v>10</v>
      </c>
      <c r="B11" s="4">
        <v>380</v>
      </c>
      <c r="C11" s="3">
        <v>0</v>
      </c>
      <c r="D11" s="4">
        <f t="shared" si="0"/>
        <v>-0.79118059734778257</v>
      </c>
      <c r="E11" s="11">
        <f t="shared" si="1"/>
        <v>0.45330930348303738</v>
      </c>
      <c r="F11" s="11">
        <f t="shared" si="2"/>
        <v>0.31191522850409409</v>
      </c>
      <c r="G11" s="11">
        <f t="shared" si="3"/>
        <v>0.68808477149590597</v>
      </c>
      <c r="H11" s="11">
        <f t="shared" si="4"/>
        <v>0.68808477149590597</v>
      </c>
      <c r="I11" s="11">
        <f t="shared" si="5"/>
        <v>-0.37384323425547783</v>
      </c>
      <c r="J11" s="7">
        <f t="shared" si="6"/>
        <v>0</v>
      </c>
    </row>
    <row r="12" spans="1:10">
      <c r="A12" s="3">
        <v>11</v>
      </c>
      <c r="B12" s="4">
        <v>360</v>
      </c>
      <c r="C12" s="3">
        <v>1</v>
      </c>
      <c r="D12" s="4">
        <f t="shared" si="0"/>
        <v>0.49087594618153929</v>
      </c>
      <c r="E12" s="11">
        <f t="shared" si="1"/>
        <v>1.6337466675213921</v>
      </c>
      <c r="F12" s="11">
        <f t="shared" si="2"/>
        <v>0.620312761158196</v>
      </c>
      <c r="G12" s="11">
        <f t="shared" si="3"/>
        <v>0.379687238841804</v>
      </c>
      <c r="H12" s="11">
        <f t="shared" si="4"/>
        <v>0.620312761158196</v>
      </c>
      <c r="I12" s="11">
        <f t="shared" si="5"/>
        <v>-0.47753147465592194</v>
      </c>
      <c r="J12" s="7">
        <f t="shared" si="6"/>
        <v>1</v>
      </c>
    </row>
    <row r="13" spans="1:10">
      <c r="A13" s="3">
        <v>12</v>
      </c>
      <c r="B13" s="4">
        <v>370</v>
      </c>
      <c r="C13" s="3">
        <v>1</v>
      </c>
      <c r="D13" s="4">
        <f t="shared" si="0"/>
        <v>-0.15015232558312164</v>
      </c>
      <c r="E13" s="11">
        <f t="shared" si="1"/>
        <v>0.86057687856568388</v>
      </c>
      <c r="F13" s="11">
        <f t="shared" si="2"/>
        <v>0.46253228688357206</v>
      </c>
      <c r="G13" s="11">
        <f t="shared" si="3"/>
        <v>0.53746771311642794</v>
      </c>
      <c r="H13" s="11">
        <f t="shared" si="4"/>
        <v>0.46253228688357206</v>
      </c>
      <c r="I13" s="11">
        <f t="shared" si="5"/>
        <v>-0.77103891498823174</v>
      </c>
      <c r="J13" s="7">
        <f t="shared" si="6"/>
        <v>0</v>
      </c>
    </row>
    <row r="14" spans="1:10">
      <c r="A14" s="3">
        <v>13</v>
      </c>
      <c r="B14" s="4">
        <v>360</v>
      </c>
      <c r="C14" s="3">
        <v>0</v>
      </c>
      <c r="D14" s="4">
        <f t="shared" si="0"/>
        <v>0.49087594618153929</v>
      </c>
      <c r="E14" s="11">
        <f t="shared" si="1"/>
        <v>1.6337466675213921</v>
      </c>
      <c r="F14" s="11">
        <f t="shared" si="2"/>
        <v>0.620312761158196</v>
      </c>
      <c r="G14" s="11">
        <f t="shared" si="3"/>
        <v>0.379687238841804</v>
      </c>
      <c r="H14" s="11">
        <f t="shared" si="4"/>
        <v>0.379687238841804</v>
      </c>
      <c r="I14" s="11">
        <f t="shared" si="5"/>
        <v>-0.9684074208374609</v>
      </c>
      <c r="J14" s="7">
        <f t="shared" si="6"/>
        <v>1</v>
      </c>
    </row>
    <row r="15" spans="1:10">
      <c r="A15" s="3">
        <v>14</v>
      </c>
      <c r="B15" s="4">
        <v>380</v>
      </c>
      <c r="C15" s="3">
        <v>1</v>
      </c>
      <c r="D15" s="4">
        <f t="shared" si="0"/>
        <v>-0.79118059734778257</v>
      </c>
      <c r="E15" s="11">
        <f t="shared" si="1"/>
        <v>0.45330930348303738</v>
      </c>
      <c r="F15" s="11">
        <f t="shared" si="2"/>
        <v>0.31191522850409409</v>
      </c>
      <c r="G15" s="11">
        <f t="shared" si="3"/>
        <v>0.68808477149590597</v>
      </c>
      <c r="H15" s="11">
        <f t="shared" si="4"/>
        <v>0.31191522850409409</v>
      </c>
      <c r="I15" s="11">
        <f t="shared" si="5"/>
        <v>-1.1650238316032604</v>
      </c>
      <c r="J15" s="7">
        <f t="shared" si="6"/>
        <v>0</v>
      </c>
    </row>
    <row r="16" spans="1:10">
      <c r="A16" s="3">
        <v>15</v>
      </c>
      <c r="B16" s="4">
        <v>350</v>
      </c>
      <c r="C16" s="3">
        <v>1</v>
      </c>
      <c r="D16" s="4">
        <f t="shared" si="0"/>
        <v>1.1319042179462002</v>
      </c>
      <c r="E16" s="11">
        <f t="shared" si="1"/>
        <v>3.1015569208481031</v>
      </c>
      <c r="F16" s="11">
        <f t="shared" si="2"/>
        <v>0.7561901445480308</v>
      </c>
      <c r="G16" s="11">
        <f t="shared" si="3"/>
        <v>0.2438098554519692</v>
      </c>
      <c r="H16" s="11">
        <f t="shared" si="4"/>
        <v>0.7561901445480308</v>
      </c>
      <c r="I16" s="11">
        <f t="shared" si="5"/>
        <v>-0.27946242047451397</v>
      </c>
      <c r="J16" s="7">
        <f t="shared" si="6"/>
        <v>1</v>
      </c>
    </row>
    <row r="17" spans="1:10">
      <c r="A17" s="3">
        <v>16</v>
      </c>
      <c r="B17" s="4">
        <v>370</v>
      </c>
      <c r="C17" s="3">
        <v>0</v>
      </c>
      <c r="D17" s="4">
        <f t="shared" si="0"/>
        <v>-0.15015232558312164</v>
      </c>
      <c r="E17" s="11">
        <f t="shared" si="1"/>
        <v>0.86057687856568388</v>
      </c>
      <c r="F17" s="11">
        <f t="shared" si="2"/>
        <v>0.46253228688357206</v>
      </c>
      <c r="G17" s="11">
        <f t="shared" si="3"/>
        <v>0.53746771311642794</v>
      </c>
      <c r="H17" s="11">
        <f t="shared" si="4"/>
        <v>0.53746771311642794</v>
      </c>
      <c r="I17" s="11">
        <f t="shared" si="5"/>
        <v>-0.62088658940511021</v>
      </c>
      <c r="J17" s="7">
        <f t="shared" si="6"/>
        <v>0</v>
      </c>
    </row>
    <row r="18" spans="1:10">
      <c r="A18" s="3">
        <v>17</v>
      </c>
      <c r="B18" s="4">
        <v>350</v>
      </c>
      <c r="C18" s="3">
        <v>1</v>
      </c>
      <c r="D18" s="4">
        <f t="shared" si="0"/>
        <v>1.1319042179462002</v>
      </c>
      <c r="E18" s="11">
        <f t="shared" si="1"/>
        <v>3.1015569208481031</v>
      </c>
      <c r="F18" s="11">
        <f t="shared" si="2"/>
        <v>0.7561901445480308</v>
      </c>
      <c r="G18" s="11">
        <f t="shared" si="3"/>
        <v>0.2438098554519692</v>
      </c>
      <c r="H18" s="11">
        <f t="shared" si="4"/>
        <v>0.7561901445480308</v>
      </c>
      <c r="I18" s="11">
        <f t="shared" si="5"/>
        <v>-0.27946242047451397</v>
      </c>
      <c r="J18" s="7">
        <f t="shared" si="6"/>
        <v>1</v>
      </c>
    </row>
    <row r="19" spans="1:10">
      <c r="A19" s="3">
        <v>18</v>
      </c>
      <c r="B19" s="4">
        <v>400</v>
      </c>
      <c r="C19" s="3">
        <v>0</v>
      </c>
      <c r="D19" s="4">
        <f t="shared" si="0"/>
        <v>-2.073237140877108</v>
      </c>
      <c r="E19" s="11">
        <f t="shared" si="1"/>
        <v>0.12577796099564811</v>
      </c>
      <c r="F19" s="11">
        <f t="shared" si="2"/>
        <v>0.11172537156830549</v>
      </c>
      <c r="G19" s="11">
        <f t="shared" si="3"/>
        <v>0.88827462843169447</v>
      </c>
      <c r="H19" s="11">
        <f t="shared" si="4"/>
        <v>0.88827462843169447</v>
      </c>
      <c r="I19" s="11">
        <f t="shared" si="5"/>
        <v>-0.11847431755100839</v>
      </c>
      <c r="J19" s="7">
        <f t="shared" si="6"/>
        <v>0</v>
      </c>
    </row>
    <row r="20" spans="1:10">
      <c r="A20" s="3">
        <v>19</v>
      </c>
      <c r="B20" s="4">
        <v>370</v>
      </c>
      <c r="C20" s="3">
        <v>1</v>
      </c>
      <c r="D20" s="4">
        <f t="shared" si="0"/>
        <v>-0.15015232558312164</v>
      </c>
      <c r="E20" s="11">
        <f t="shared" si="1"/>
        <v>0.86057687856568388</v>
      </c>
      <c r="F20" s="11">
        <f t="shared" si="2"/>
        <v>0.46253228688357206</v>
      </c>
      <c r="G20" s="11">
        <f t="shared" si="3"/>
        <v>0.53746771311642794</v>
      </c>
      <c r="H20" s="11">
        <f t="shared" si="4"/>
        <v>0.46253228688357206</v>
      </c>
      <c r="I20" s="11">
        <f t="shared" si="5"/>
        <v>-0.77103891498823174</v>
      </c>
      <c r="J20" s="7">
        <f t="shared" si="6"/>
        <v>0</v>
      </c>
    </row>
    <row r="21" spans="1:10">
      <c r="A21" s="5">
        <v>20</v>
      </c>
      <c r="B21" s="6">
        <v>380</v>
      </c>
      <c r="C21" s="5">
        <v>0</v>
      </c>
      <c r="D21" s="6">
        <f t="shared" si="0"/>
        <v>-0.79118059734778257</v>
      </c>
      <c r="E21" s="12">
        <f t="shared" si="1"/>
        <v>0.45330930348303738</v>
      </c>
      <c r="F21" s="12">
        <f t="shared" si="2"/>
        <v>0.31191522850409409</v>
      </c>
      <c r="G21" s="12">
        <f t="shared" si="3"/>
        <v>0.68808477149590597</v>
      </c>
      <c r="H21" s="12">
        <f t="shared" si="4"/>
        <v>0.68808477149590597</v>
      </c>
      <c r="I21" s="12">
        <f t="shared" si="5"/>
        <v>-0.37384323425547783</v>
      </c>
      <c r="J21" s="9">
        <f t="shared" si="6"/>
        <v>0</v>
      </c>
    </row>
    <row r="23" spans="1:10" ht="16.5">
      <c r="B23" s="16" t="s">
        <v>36</v>
      </c>
      <c r="C23" s="17" t="s">
        <v>35</v>
      </c>
      <c r="I23" s="15" t="s">
        <v>8</v>
      </c>
    </row>
    <row r="24" spans="1:10">
      <c r="B24" s="14">
        <v>-6.4102827176466162E-2</v>
      </c>
      <c r="C24" s="14">
        <v>23.567893729709358</v>
      </c>
      <c r="D24" s="3"/>
      <c r="I24" s="14">
        <f>SUM(I2:I21)</f>
        <v>-10.363089218397748</v>
      </c>
    </row>
    <row r="26" spans="1:10">
      <c r="I26" s="15" t="s">
        <v>14</v>
      </c>
      <c r="J26" s="16" t="s">
        <v>42</v>
      </c>
    </row>
    <row r="27" spans="1:10">
      <c r="I27" s="14">
        <f>2*('変数選択1-1'!J24-'変数選択2-2'!I24)</f>
        <v>8.289555055704847</v>
      </c>
      <c r="J27" s="14">
        <f>CHIDIST(I27,1)</f>
        <v>3.9873759272222309E-3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zoomScaleNormal="100" workbookViewId="0"/>
  </sheetViews>
  <sheetFormatPr defaultRowHeight="13.5"/>
  <cols>
    <col min="1" max="1" width="7.125" bestFit="1" customWidth="1"/>
    <col min="2" max="2" width="9.125" bestFit="1" customWidth="1"/>
    <col min="3" max="3" width="17.75" bestFit="1" customWidth="1"/>
    <col min="4" max="4" width="4.875" bestFit="1" customWidth="1"/>
    <col min="5" max="5" width="8.875" bestFit="1" customWidth="1"/>
    <col min="6" max="8" width="6.625" bestFit="1" customWidth="1"/>
    <col min="9" max="9" width="13.125" bestFit="1" customWidth="1"/>
    <col min="10" max="10" width="9.125" bestFit="1" customWidth="1"/>
  </cols>
  <sheetData>
    <row r="1" spans="1:10" s="23" customFormat="1" ht="16.5">
      <c r="A1" s="15" t="s">
        <v>34</v>
      </c>
      <c r="B1" s="15" t="s">
        <v>2</v>
      </c>
      <c r="C1" s="15" t="s">
        <v>0</v>
      </c>
      <c r="D1" s="16" t="s">
        <v>15</v>
      </c>
      <c r="E1" s="16" t="s">
        <v>16</v>
      </c>
      <c r="F1" s="18" t="s">
        <v>3</v>
      </c>
      <c r="G1" s="18" t="s">
        <v>4</v>
      </c>
      <c r="H1" s="19" t="s">
        <v>5</v>
      </c>
      <c r="I1" s="18" t="s">
        <v>6</v>
      </c>
      <c r="J1" s="18" t="s">
        <v>7</v>
      </c>
    </row>
    <row r="2" spans="1:10">
      <c r="A2" s="1">
        <v>1</v>
      </c>
      <c r="B2" s="1">
        <v>2</v>
      </c>
      <c r="C2" s="1">
        <v>0</v>
      </c>
      <c r="D2" s="2">
        <f t="shared" ref="D2:D21" si="0">SUMPRODUCT(B2:B2,$B$24:$B$24)+$C$24</f>
        <v>-1.621670545149362</v>
      </c>
      <c r="E2" s="10">
        <f t="shared" ref="E2:E21" si="1">EXP(D2)</f>
        <v>0.19756837635812877</v>
      </c>
      <c r="F2" s="10">
        <f t="shared" ref="F2:F21" si="2">E2/(1+E2)</f>
        <v>0.16497461043430775</v>
      </c>
      <c r="G2" s="10">
        <f t="shared" ref="G2:G21" si="3">1-F2</f>
        <v>0.83502538956569228</v>
      </c>
      <c r="H2" s="10">
        <f t="shared" ref="H2:H21" si="4">IF(C2=1,F2,G2)</f>
        <v>0.83502538956569228</v>
      </c>
      <c r="I2" s="10">
        <f t="shared" ref="I2:I21" si="5">LN(H2)</f>
        <v>-0.18029314792805512</v>
      </c>
      <c r="J2" s="8">
        <f t="shared" ref="J2:J21" si="6">IF(F2&gt;=0.5,1,0)</f>
        <v>0</v>
      </c>
    </row>
    <row r="3" spans="1:10">
      <c r="A3" s="3">
        <v>2</v>
      </c>
      <c r="B3" s="3">
        <v>3</v>
      </c>
      <c r="C3" s="3">
        <v>0</v>
      </c>
      <c r="D3" s="4">
        <f t="shared" si="0"/>
        <v>-0.56459956993390836</v>
      </c>
      <c r="E3" s="11">
        <f t="shared" si="1"/>
        <v>0.56858778082139039</v>
      </c>
      <c r="F3" s="11">
        <f t="shared" si="2"/>
        <v>0.36248387739170684</v>
      </c>
      <c r="G3" s="11">
        <f t="shared" si="3"/>
        <v>0.63751612260829316</v>
      </c>
      <c r="H3" s="11">
        <f t="shared" si="4"/>
        <v>0.63751612260829316</v>
      </c>
      <c r="I3" s="11">
        <f t="shared" si="5"/>
        <v>-0.45017571190340172</v>
      </c>
      <c r="J3" s="7">
        <f t="shared" si="6"/>
        <v>0</v>
      </c>
    </row>
    <row r="4" spans="1:10">
      <c r="A4" s="3">
        <v>3</v>
      </c>
      <c r="B4" s="3">
        <v>6</v>
      </c>
      <c r="C4" s="3">
        <v>1</v>
      </c>
      <c r="D4" s="4">
        <f t="shared" si="0"/>
        <v>2.6066133557124527</v>
      </c>
      <c r="E4" s="11">
        <f t="shared" si="1"/>
        <v>13.553073602186565</v>
      </c>
      <c r="F4" s="11">
        <f t="shared" si="2"/>
        <v>0.93128599309428683</v>
      </c>
      <c r="G4" s="11">
        <f t="shared" si="3"/>
        <v>6.8714006905713165E-2</v>
      </c>
      <c r="H4" s="11">
        <f t="shared" si="4"/>
        <v>0.93128599309428683</v>
      </c>
      <c r="I4" s="11">
        <f t="shared" si="5"/>
        <v>-7.1188859732681589E-2</v>
      </c>
      <c r="J4" s="7">
        <f t="shared" si="6"/>
        <v>1</v>
      </c>
    </row>
    <row r="5" spans="1:10">
      <c r="A5" s="3">
        <v>4</v>
      </c>
      <c r="B5" s="3">
        <v>3</v>
      </c>
      <c r="C5" s="3">
        <v>0</v>
      </c>
      <c r="D5" s="4">
        <f t="shared" si="0"/>
        <v>-0.56459956993390836</v>
      </c>
      <c r="E5" s="11">
        <f t="shared" si="1"/>
        <v>0.56858778082139039</v>
      </c>
      <c r="F5" s="11">
        <f t="shared" si="2"/>
        <v>0.36248387739170684</v>
      </c>
      <c r="G5" s="11">
        <f t="shared" si="3"/>
        <v>0.63751612260829316</v>
      </c>
      <c r="H5" s="11">
        <f t="shared" si="4"/>
        <v>0.63751612260829316</v>
      </c>
      <c r="I5" s="11">
        <f t="shared" si="5"/>
        <v>-0.45017571190340172</v>
      </c>
      <c r="J5" s="7">
        <f t="shared" si="6"/>
        <v>0</v>
      </c>
    </row>
    <row r="6" spans="1:10">
      <c r="A6" s="3">
        <v>5</v>
      </c>
      <c r="B6" s="3">
        <v>4</v>
      </c>
      <c r="C6" s="3">
        <v>1</v>
      </c>
      <c r="D6" s="4">
        <f t="shared" si="0"/>
        <v>0.49247140528154532</v>
      </c>
      <c r="E6" s="11">
        <f t="shared" si="1"/>
        <v>1.6363553239581601</v>
      </c>
      <c r="F6" s="11">
        <f t="shared" si="2"/>
        <v>0.62068845921018567</v>
      </c>
      <c r="G6" s="11">
        <f t="shared" si="3"/>
        <v>0.37931154078981433</v>
      </c>
      <c r="H6" s="11">
        <f t="shared" si="4"/>
        <v>0.62068845921018567</v>
      </c>
      <c r="I6" s="11">
        <f t="shared" si="5"/>
        <v>-0.47692599892019988</v>
      </c>
      <c r="J6" s="7">
        <f t="shared" si="6"/>
        <v>1</v>
      </c>
    </row>
    <row r="7" spans="1:10">
      <c r="A7" s="3">
        <v>6</v>
      </c>
      <c r="B7" s="3">
        <v>1</v>
      </c>
      <c r="C7" s="3">
        <v>0</v>
      </c>
      <c r="D7" s="4">
        <f t="shared" si="0"/>
        <v>-2.6787415203648157</v>
      </c>
      <c r="E7" s="11">
        <f t="shared" si="1"/>
        <v>6.8649493804455619E-2</v>
      </c>
      <c r="F7" s="11">
        <f t="shared" si="2"/>
        <v>6.4239485633459992E-2</v>
      </c>
      <c r="G7" s="11">
        <f t="shared" si="3"/>
        <v>0.93576051436653995</v>
      </c>
      <c r="H7" s="11">
        <f t="shared" si="4"/>
        <v>0.93576051436653995</v>
      </c>
      <c r="I7" s="11">
        <f t="shared" si="5"/>
        <v>-6.6395695961991852E-2</v>
      </c>
      <c r="J7" s="7">
        <f t="shared" si="6"/>
        <v>0</v>
      </c>
    </row>
    <row r="8" spans="1:10">
      <c r="A8" s="3">
        <v>7</v>
      </c>
      <c r="B8" s="3">
        <v>2</v>
      </c>
      <c r="C8" s="3">
        <v>1</v>
      </c>
      <c r="D8" s="4">
        <f t="shared" si="0"/>
        <v>-1.621670545149362</v>
      </c>
      <c r="E8" s="11">
        <f t="shared" si="1"/>
        <v>0.19756837635812877</v>
      </c>
      <c r="F8" s="11">
        <f t="shared" si="2"/>
        <v>0.16497461043430775</v>
      </c>
      <c r="G8" s="11">
        <f t="shared" si="3"/>
        <v>0.83502538956569228</v>
      </c>
      <c r="H8" s="11">
        <f t="shared" si="4"/>
        <v>0.16497461043430775</v>
      </c>
      <c r="I8" s="11">
        <f t="shared" si="5"/>
        <v>-1.8019636930774172</v>
      </c>
      <c r="J8" s="7">
        <f t="shared" si="6"/>
        <v>0</v>
      </c>
    </row>
    <row r="9" spans="1:10">
      <c r="A9" s="3">
        <v>8</v>
      </c>
      <c r="B9" s="3">
        <v>2</v>
      </c>
      <c r="C9" s="3">
        <v>0</v>
      </c>
      <c r="D9" s="4">
        <f t="shared" si="0"/>
        <v>-1.621670545149362</v>
      </c>
      <c r="E9" s="11">
        <f t="shared" si="1"/>
        <v>0.19756837635812877</v>
      </c>
      <c r="F9" s="11">
        <f t="shared" si="2"/>
        <v>0.16497461043430775</v>
      </c>
      <c r="G9" s="11">
        <f t="shared" si="3"/>
        <v>0.83502538956569228</v>
      </c>
      <c r="H9" s="11">
        <f t="shared" si="4"/>
        <v>0.83502538956569228</v>
      </c>
      <c r="I9" s="11">
        <f t="shared" si="5"/>
        <v>-0.18029314792805512</v>
      </c>
      <c r="J9" s="7">
        <f t="shared" si="6"/>
        <v>0</v>
      </c>
    </row>
    <row r="10" spans="1:10">
      <c r="A10" s="3">
        <v>9</v>
      </c>
      <c r="B10" s="3">
        <v>4</v>
      </c>
      <c r="C10" s="3">
        <v>0</v>
      </c>
      <c r="D10" s="4">
        <f t="shared" si="0"/>
        <v>0.49247140528154532</v>
      </c>
      <c r="E10" s="11">
        <f t="shared" si="1"/>
        <v>1.6363553239581601</v>
      </c>
      <c r="F10" s="11">
        <f t="shared" si="2"/>
        <v>0.62068845921018567</v>
      </c>
      <c r="G10" s="11">
        <f t="shared" si="3"/>
        <v>0.37931154078981433</v>
      </c>
      <c r="H10" s="11">
        <f t="shared" si="4"/>
        <v>0.37931154078981433</v>
      </c>
      <c r="I10" s="11">
        <f t="shared" si="5"/>
        <v>-0.96939740420174547</v>
      </c>
      <c r="J10" s="7">
        <f t="shared" si="6"/>
        <v>1</v>
      </c>
    </row>
    <row r="11" spans="1:10">
      <c r="A11" s="3">
        <v>10</v>
      </c>
      <c r="B11" s="3">
        <v>3</v>
      </c>
      <c r="C11" s="3">
        <v>0</v>
      </c>
      <c r="D11" s="4">
        <f t="shared" si="0"/>
        <v>-0.56459956993390836</v>
      </c>
      <c r="E11" s="11">
        <f t="shared" si="1"/>
        <v>0.56858778082139039</v>
      </c>
      <c r="F11" s="11">
        <f t="shared" si="2"/>
        <v>0.36248387739170684</v>
      </c>
      <c r="G11" s="11">
        <f t="shared" si="3"/>
        <v>0.63751612260829316</v>
      </c>
      <c r="H11" s="11">
        <f t="shared" si="4"/>
        <v>0.63751612260829316</v>
      </c>
      <c r="I11" s="11">
        <f t="shared" si="5"/>
        <v>-0.45017571190340172</v>
      </c>
      <c r="J11" s="7">
        <f t="shared" si="6"/>
        <v>0</v>
      </c>
    </row>
    <row r="12" spans="1:10">
      <c r="A12" s="3">
        <v>11</v>
      </c>
      <c r="B12" s="3">
        <v>4</v>
      </c>
      <c r="C12" s="3">
        <v>1</v>
      </c>
      <c r="D12" s="4">
        <f t="shared" si="0"/>
        <v>0.49247140528154532</v>
      </c>
      <c r="E12" s="11">
        <f t="shared" si="1"/>
        <v>1.6363553239581601</v>
      </c>
      <c r="F12" s="11">
        <f t="shared" si="2"/>
        <v>0.62068845921018567</v>
      </c>
      <c r="G12" s="11">
        <f t="shared" si="3"/>
        <v>0.37931154078981433</v>
      </c>
      <c r="H12" s="11">
        <f t="shared" si="4"/>
        <v>0.62068845921018567</v>
      </c>
      <c r="I12" s="11">
        <f t="shared" si="5"/>
        <v>-0.47692599892019988</v>
      </c>
      <c r="J12" s="7">
        <f t="shared" si="6"/>
        <v>1</v>
      </c>
    </row>
    <row r="13" spans="1:10">
      <c r="A13" s="3">
        <v>12</v>
      </c>
      <c r="B13" s="3">
        <v>3</v>
      </c>
      <c r="C13" s="3">
        <v>1</v>
      </c>
      <c r="D13" s="4">
        <f t="shared" si="0"/>
        <v>-0.56459956993390836</v>
      </c>
      <c r="E13" s="11">
        <f t="shared" si="1"/>
        <v>0.56858778082139039</v>
      </c>
      <c r="F13" s="11">
        <f t="shared" si="2"/>
        <v>0.36248387739170684</v>
      </c>
      <c r="G13" s="11">
        <f t="shared" si="3"/>
        <v>0.63751612260829316</v>
      </c>
      <c r="H13" s="11">
        <f t="shared" si="4"/>
        <v>0.36248387739170684</v>
      </c>
      <c r="I13" s="11">
        <f t="shared" si="5"/>
        <v>-1.0147752818373101</v>
      </c>
      <c r="J13" s="7">
        <f t="shared" si="6"/>
        <v>0</v>
      </c>
    </row>
    <row r="14" spans="1:10">
      <c r="A14" s="3">
        <v>13</v>
      </c>
      <c r="B14" s="3">
        <v>2</v>
      </c>
      <c r="C14" s="3">
        <v>0</v>
      </c>
      <c r="D14" s="4">
        <f t="shared" si="0"/>
        <v>-1.621670545149362</v>
      </c>
      <c r="E14" s="11">
        <f t="shared" si="1"/>
        <v>0.19756837635812877</v>
      </c>
      <c r="F14" s="11">
        <f t="shared" si="2"/>
        <v>0.16497461043430775</v>
      </c>
      <c r="G14" s="11">
        <f t="shared" si="3"/>
        <v>0.83502538956569228</v>
      </c>
      <c r="H14" s="11">
        <f t="shared" si="4"/>
        <v>0.83502538956569228</v>
      </c>
      <c r="I14" s="11">
        <f t="shared" si="5"/>
        <v>-0.18029314792805512</v>
      </c>
      <c r="J14" s="7">
        <f t="shared" si="6"/>
        <v>0</v>
      </c>
    </row>
    <row r="15" spans="1:10">
      <c r="A15" s="3">
        <v>14</v>
      </c>
      <c r="B15" s="3">
        <v>4</v>
      </c>
      <c r="C15" s="3">
        <v>1</v>
      </c>
      <c r="D15" s="4">
        <f t="shared" si="0"/>
        <v>0.49247140528154532</v>
      </c>
      <c r="E15" s="11">
        <f t="shared" si="1"/>
        <v>1.6363553239581601</v>
      </c>
      <c r="F15" s="11">
        <f t="shared" si="2"/>
        <v>0.62068845921018567</v>
      </c>
      <c r="G15" s="11">
        <f t="shared" si="3"/>
        <v>0.37931154078981433</v>
      </c>
      <c r="H15" s="11">
        <f t="shared" si="4"/>
        <v>0.62068845921018567</v>
      </c>
      <c r="I15" s="11">
        <f t="shared" si="5"/>
        <v>-0.47692599892019988</v>
      </c>
      <c r="J15" s="7">
        <f t="shared" si="6"/>
        <v>1</v>
      </c>
    </row>
    <row r="16" spans="1:10">
      <c r="A16" s="3">
        <v>15</v>
      </c>
      <c r="B16" s="3">
        <v>4</v>
      </c>
      <c r="C16" s="3">
        <v>1</v>
      </c>
      <c r="D16" s="4">
        <f t="shared" si="0"/>
        <v>0.49247140528154532</v>
      </c>
      <c r="E16" s="11">
        <f t="shared" si="1"/>
        <v>1.6363553239581601</v>
      </c>
      <c r="F16" s="11">
        <f t="shared" si="2"/>
        <v>0.62068845921018567</v>
      </c>
      <c r="G16" s="11">
        <f t="shared" si="3"/>
        <v>0.37931154078981433</v>
      </c>
      <c r="H16" s="11">
        <f t="shared" si="4"/>
        <v>0.62068845921018567</v>
      </c>
      <c r="I16" s="11">
        <f t="shared" si="5"/>
        <v>-0.47692599892019988</v>
      </c>
      <c r="J16" s="7">
        <f t="shared" si="6"/>
        <v>1</v>
      </c>
    </row>
    <row r="17" spans="1:10">
      <c r="A17" s="3">
        <v>16</v>
      </c>
      <c r="B17" s="3">
        <v>4</v>
      </c>
      <c r="C17" s="3">
        <v>0</v>
      </c>
      <c r="D17" s="4">
        <f t="shared" si="0"/>
        <v>0.49247140528154532</v>
      </c>
      <c r="E17" s="11">
        <f t="shared" si="1"/>
        <v>1.6363553239581601</v>
      </c>
      <c r="F17" s="11">
        <f t="shared" si="2"/>
        <v>0.62068845921018567</v>
      </c>
      <c r="G17" s="11">
        <f t="shared" si="3"/>
        <v>0.37931154078981433</v>
      </c>
      <c r="H17" s="11">
        <f t="shared" si="4"/>
        <v>0.37931154078981433</v>
      </c>
      <c r="I17" s="11">
        <f t="shared" si="5"/>
        <v>-0.96939740420174547</v>
      </c>
      <c r="J17" s="7">
        <f t="shared" si="6"/>
        <v>1</v>
      </c>
    </row>
    <row r="18" spans="1:10">
      <c r="A18" s="3">
        <v>17</v>
      </c>
      <c r="B18" s="3">
        <v>3</v>
      </c>
      <c r="C18" s="3">
        <v>1</v>
      </c>
      <c r="D18" s="4">
        <f t="shared" si="0"/>
        <v>-0.56459956993390836</v>
      </c>
      <c r="E18" s="11">
        <f t="shared" si="1"/>
        <v>0.56858778082139039</v>
      </c>
      <c r="F18" s="11">
        <f t="shared" si="2"/>
        <v>0.36248387739170684</v>
      </c>
      <c r="G18" s="11">
        <f t="shared" si="3"/>
        <v>0.63751612260829316</v>
      </c>
      <c r="H18" s="11">
        <f t="shared" si="4"/>
        <v>0.36248387739170684</v>
      </c>
      <c r="I18" s="11">
        <f t="shared" si="5"/>
        <v>-1.0147752818373101</v>
      </c>
      <c r="J18" s="7">
        <f t="shared" si="6"/>
        <v>0</v>
      </c>
    </row>
    <row r="19" spans="1:10">
      <c r="A19" s="3">
        <v>18</v>
      </c>
      <c r="B19" s="3">
        <v>4</v>
      </c>
      <c r="C19" s="3">
        <v>0</v>
      </c>
      <c r="D19" s="4">
        <f t="shared" si="0"/>
        <v>0.49247140528154532</v>
      </c>
      <c r="E19" s="11">
        <f t="shared" si="1"/>
        <v>1.6363553239581601</v>
      </c>
      <c r="F19" s="11">
        <f t="shared" si="2"/>
        <v>0.62068845921018567</v>
      </c>
      <c r="G19" s="11">
        <f t="shared" si="3"/>
        <v>0.37931154078981433</v>
      </c>
      <c r="H19" s="11">
        <f t="shared" si="4"/>
        <v>0.37931154078981433</v>
      </c>
      <c r="I19" s="11">
        <f t="shared" si="5"/>
        <v>-0.96939740420174547</v>
      </c>
      <c r="J19" s="7">
        <f t="shared" si="6"/>
        <v>1</v>
      </c>
    </row>
    <row r="20" spans="1:10">
      <c r="A20" s="3">
        <v>19</v>
      </c>
      <c r="B20" s="3">
        <v>5</v>
      </c>
      <c r="C20" s="3">
        <v>1</v>
      </c>
      <c r="D20" s="4">
        <f t="shared" si="0"/>
        <v>1.549542380496999</v>
      </c>
      <c r="E20" s="11">
        <f t="shared" si="1"/>
        <v>4.7093146151998369</v>
      </c>
      <c r="F20" s="11">
        <f t="shared" si="2"/>
        <v>0.82484762753523644</v>
      </c>
      <c r="G20" s="11">
        <f t="shared" si="3"/>
        <v>0.17515237246476356</v>
      </c>
      <c r="H20" s="11">
        <f t="shared" si="4"/>
        <v>0.82484762753523644</v>
      </c>
      <c r="I20" s="11">
        <f t="shared" si="5"/>
        <v>-0.19255660360215729</v>
      </c>
      <c r="J20" s="7">
        <f t="shared" si="6"/>
        <v>1</v>
      </c>
    </row>
    <row r="21" spans="1:10">
      <c r="A21" s="5">
        <v>20</v>
      </c>
      <c r="B21" s="5">
        <v>3</v>
      </c>
      <c r="C21" s="5">
        <v>0</v>
      </c>
      <c r="D21" s="6">
        <f t="shared" si="0"/>
        <v>-0.56459956993390836</v>
      </c>
      <c r="E21" s="12">
        <f t="shared" si="1"/>
        <v>0.56858778082139039</v>
      </c>
      <c r="F21" s="12">
        <f t="shared" si="2"/>
        <v>0.36248387739170684</v>
      </c>
      <c r="G21" s="12">
        <f t="shared" si="3"/>
        <v>0.63751612260829316</v>
      </c>
      <c r="H21" s="12">
        <f t="shared" si="4"/>
        <v>0.63751612260829316</v>
      </c>
      <c r="I21" s="12">
        <f t="shared" si="5"/>
        <v>-0.45017571190340172</v>
      </c>
      <c r="J21" s="9">
        <f t="shared" si="6"/>
        <v>0</v>
      </c>
    </row>
    <row r="23" spans="1:10" ht="16.5">
      <c r="B23" s="16" t="s">
        <v>37</v>
      </c>
      <c r="C23" s="17" t="s">
        <v>35</v>
      </c>
      <c r="I23" s="15" t="s">
        <v>8</v>
      </c>
    </row>
    <row r="24" spans="1:10">
      <c r="B24" s="14">
        <v>1.0570709752154537</v>
      </c>
      <c r="C24" s="14">
        <v>-3.7358124955802694</v>
      </c>
      <c r="D24" s="3"/>
      <c r="I24" s="14">
        <f>SUM(I2:I21)</f>
        <v>-11.319133915732673</v>
      </c>
    </row>
    <row r="26" spans="1:10">
      <c r="I26" s="15" t="s">
        <v>14</v>
      </c>
      <c r="J26" s="16" t="s">
        <v>42</v>
      </c>
    </row>
    <row r="27" spans="1:10">
      <c r="I27" s="14">
        <f>2*('変数選択1-1'!J24-'変数選択2-1'!I24)</f>
        <v>10.201644450374696</v>
      </c>
      <c r="J27" s="14">
        <f>CHIDIST(I27,1)</f>
        <v>1.4031548054661818E-3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7"/>
  <sheetViews>
    <sheetView zoomScaleNormal="100" workbookViewId="0"/>
  </sheetViews>
  <sheetFormatPr defaultRowHeight="13.5"/>
  <cols>
    <col min="1" max="1" width="7.125" bestFit="1" customWidth="1"/>
    <col min="2" max="3" width="7.625" bestFit="1" customWidth="1"/>
    <col min="4" max="4" width="17.75" bestFit="1" customWidth="1"/>
    <col min="5" max="5" width="9.375" bestFit="1" customWidth="1"/>
    <col min="6" max="6" width="13.75" bestFit="1" customWidth="1"/>
    <col min="7" max="9" width="6.625" bestFit="1" customWidth="1"/>
    <col min="10" max="10" width="13.125" bestFit="1" customWidth="1"/>
    <col min="11" max="11" width="9.125" bestFit="1" customWidth="1"/>
  </cols>
  <sheetData>
    <row r="1" spans="1:11" s="23" customFormat="1" ht="16.5">
      <c r="A1" s="15" t="s">
        <v>34</v>
      </c>
      <c r="B1" s="15" t="s">
        <v>1</v>
      </c>
      <c r="C1" s="15" t="s">
        <v>22</v>
      </c>
      <c r="D1" s="15" t="s">
        <v>0</v>
      </c>
      <c r="E1" s="16" t="s">
        <v>9</v>
      </c>
      <c r="F1" s="16" t="s">
        <v>10</v>
      </c>
      <c r="G1" s="18" t="s">
        <v>3</v>
      </c>
      <c r="H1" s="18" t="s">
        <v>4</v>
      </c>
      <c r="I1" s="19" t="s">
        <v>5</v>
      </c>
      <c r="J1" s="18" t="s">
        <v>6</v>
      </c>
      <c r="K1" s="18" t="s">
        <v>7</v>
      </c>
    </row>
    <row r="2" spans="1:11">
      <c r="A2" s="1">
        <v>1</v>
      </c>
      <c r="B2" s="1">
        <v>27</v>
      </c>
      <c r="C2" s="2">
        <v>410</v>
      </c>
      <c r="D2" s="1">
        <v>0</v>
      </c>
      <c r="E2" s="2">
        <f t="shared" ref="E2:E21" si="0">SUMPRODUCT(B2:C2,$B$24:$C$24)+$D$24</f>
        <v>-2.6518965909196162</v>
      </c>
      <c r="F2" s="10">
        <f t="shared" ref="F2:F21" si="1">EXP(E2)</f>
        <v>7.0517343599209595E-2</v>
      </c>
      <c r="G2" s="10">
        <f t="shared" ref="G2:G21" si="2">F2/(1+F2)</f>
        <v>6.5872210311064827E-2</v>
      </c>
      <c r="H2" s="10">
        <f t="shared" ref="H2:H21" si="3">1-G2</f>
        <v>0.93412778968893517</v>
      </c>
      <c r="I2" s="10">
        <f t="shared" ref="I2:I21" si="4">IF(D2=1,G2,H2)</f>
        <v>0.93412778968893517</v>
      </c>
      <c r="J2" s="10">
        <f t="shared" ref="J2:J21" si="5">LN(I2)</f>
        <v>-6.8142030316835189E-2</v>
      </c>
      <c r="K2" s="8">
        <f t="shared" ref="K2:K21" si="6">IF(G2&gt;=0.5,1,0)</f>
        <v>0</v>
      </c>
    </row>
    <row r="3" spans="1:11">
      <c r="A3" s="3">
        <v>2</v>
      </c>
      <c r="B3" s="3">
        <v>42</v>
      </c>
      <c r="C3" s="4">
        <v>390</v>
      </c>
      <c r="D3" s="3">
        <v>0</v>
      </c>
      <c r="E3" s="4">
        <f t="shared" si="0"/>
        <v>-2.9983611907690815</v>
      </c>
      <c r="F3" s="11">
        <f t="shared" si="1"/>
        <v>4.9868726768079796E-2</v>
      </c>
      <c r="G3" s="11">
        <f t="shared" si="2"/>
        <v>4.749996403988134E-2</v>
      </c>
      <c r="H3" s="11">
        <f t="shared" si="3"/>
        <v>0.95250003596011867</v>
      </c>
      <c r="I3" s="11">
        <f t="shared" si="4"/>
        <v>0.95250003596011867</v>
      </c>
      <c r="J3" s="11">
        <f t="shared" si="5"/>
        <v>-4.86651342278763E-2</v>
      </c>
      <c r="K3" s="7">
        <f t="shared" si="6"/>
        <v>0</v>
      </c>
    </row>
    <row r="4" spans="1:11">
      <c r="A4" s="3">
        <v>3</v>
      </c>
      <c r="B4" s="3">
        <v>26</v>
      </c>
      <c r="C4" s="4">
        <v>340</v>
      </c>
      <c r="D4" s="3">
        <v>1</v>
      </c>
      <c r="E4" s="4">
        <f t="shared" si="0"/>
        <v>1.8110708786218268</v>
      </c>
      <c r="F4" s="11">
        <f t="shared" si="1"/>
        <v>6.1169944846791644</v>
      </c>
      <c r="G4" s="11">
        <f t="shared" si="2"/>
        <v>0.85949124983127201</v>
      </c>
      <c r="H4" s="11">
        <f t="shared" si="3"/>
        <v>0.14050875016872799</v>
      </c>
      <c r="I4" s="11">
        <f t="shared" si="4"/>
        <v>0.85949124983127201</v>
      </c>
      <c r="J4" s="11">
        <f t="shared" si="5"/>
        <v>-0.15141463474477004</v>
      </c>
      <c r="K4" s="7">
        <f t="shared" si="6"/>
        <v>1</v>
      </c>
    </row>
    <row r="5" spans="1:11">
      <c r="A5" s="3">
        <v>4</v>
      </c>
      <c r="B5" s="3">
        <v>25</v>
      </c>
      <c r="C5" s="4">
        <v>360</v>
      </c>
      <c r="D5" s="3">
        <v>0</v>
      </c>
      <c r="E5" s="4">
        <f t="shared" si="0"/>
        <v>0.67233342302822408</v>
      </c>
      <c r="F5" s="11">
        <f t="shared" si="1"/>
        <v>1.9588027074203622</v>
      </c>
      <c r="G5" s="11">
        <f t="shared" si="2"/>
        <v>0.66202545458941675</v>
      </c>
      <c r="H5" s="11">
        <f t="shared" si="3"/>
        <v>0.33797454541058325</v>
      </c>
      <c r="I5" s="11">
        <f t="shared" si="4"/>
        <v>0.33797454541058325</v>
      </c>
      <c r="J5" s="11">
        <f t="shared" si="5"/>
        <v>-1.0847846957711604</v>
      </c>
      <c r="K5" s="7">
        <f t="shared" si="6"/>
        <v>1</v>
      </c>
    </row>
    <row r="6" spans="1:11">
      <c r="A6" s="3">
        <v>5</v>
      </c>
      <c r="B6" s="3">
        <v>19</v>
      </c>
      <c r="C6" s="4">
        <v>380</v>
      </c>
      <c r="D6" s="3">
        <v>1</v>
      </c>
      <c r="E6" s="4">
        <f t="shared" si="0"/>
        <v>6.4025272950008372E-2</v>
      </c>
      <c r="F6" s="11">
        <f t="shared" si="1"/>
        <v>1.0661193424018747</v>
      </c>
      <c r="G6" s="11">
        <f t="shared" si="2"/>
        <v>0.51600085267219142</v>
      </c>
      <c r="H6" s="11">
        <f t="shared" si="3"/>
        <v>0.48399914732780858</v>
      </c>
      <c r="I6" s="11">
        <f t="shared" si="4"/>
        <v>0.51600085267219142</v>
      </c>
      <c r="J6" s="11">
        <f t="shared" si="5"/>
        <v>-0.66164686103645243</v>
      </c>
      <c r="K6" s="7">
        <f t="shared" si="6"/>
        <v>1</v>
      </c>
    </row>
    <row r="7" spans="1:11">
      <c r="A7" s="3">
        <v>6</v>
      </c>
      <c r="B7" s="3">
        <v>19</v>
      </c>
      <c r="C7" s="4">
        <v>410</v>
      </c>
      <c r="D7" s="3">
        <v>0</v>
      </c>
      <c r="E7" s="4">
        <f t="shared" si="0"/>
        <v>-1.8032097020950069</v>
      </c>
      <c r="F7" s="11">
        <f t="shared" si="1"/>
        <v>0.16476917859357471</v>
      </c>
      <c r="G7" s="11">
        <f t="shared" si="2"/>
        <v>0.14146079894776126</v>
      </c>
      <c r="H7" s="11">
        <f t="shared" si="3"/>
        <v>0.8585392010522388</v>
      </c>
      <c r="I7" s="11">
        <f t="shared" si="4"/>
        <v>0.8585392010522388</v>
      </c>
      <c r="J7" s="11">
        <f t="shared" si="5"/>
        <v>-0.152522937424733</v>
      </c>
      <c r="K7" s="7">
        <f t="shared" si="6"/>
        <v>0</v>
      </c>
    </row>
    <row r="8" spans="1:11">
      <c r="A8" s="3">
        <v>7</v>
      </c>
      <c r="B8" s="3">
        <v>20</v>
      </c>
      <c r="C8" s="4">
        <v>330</v>
      </c>
      <c r="D8" s="3">
        <v>1</v>
      </c>
      <c r="E8" s="4">
        <f t="shared" si="0"/>
        <v>3.0699977035886192</v>
      </c>
      <c r="F8" s="11">
        <f t="shared" si="1"/>
        <v>21.541853205988751</v>
      </c>
      <c r="G8" s="11">
        <f t="shared" si="2"/>
        <v>0.95563807505700871</v>
      </c>
      <c r="H8" s="11">
        <f t="shared" si="3"/>
        <v>4.4361924942991293E-2</v>
      </c>
      <c r="I8" s="11">
        <f t="shared" si="4"/>
        <v>0.95563807505700871</v>
      </c>
      <c r="J8" s="11">
        <f t="shared" si="5"/>
        <v>-4.5376020187561941E-2</v>
      </c>
      <c r="K8" s="7">
        <f t="shared" si="6"/>
        <v>1</v>
      </c>
    </row>
    <row r="9" spans="1:11">
      <c r="A9" s="3">
        <v>8</v>
      </c>
      <c r="B9" s="3">
        <v>21</v>
      </c>
      <c r="C9" s="4">
        <v>350</v>
      </c>
      <c r="D9" s="3">
        <v>0</v>
      </c>
      <c r="E9" s="4">
        <f t="shared" si="0"/>
        <v>1.719088525788866</v>
      </c>
      <c r="F9" s="11">
        <f t="shared" si="1"/>
        <v>5.5794406296667827</v>
      </c>
      <c r="G9" s="11">
        <f t="shared" si="2"/>
        <v>0.84801139545343918</v>
      </c>
      <c r="H9" s="11">
        <f t="shared" si="3"/>
        <v>0.15198860454656082</v>
      </c>
      <c r="I9" s="11">
        <f t="shared" si="4"/>
        <v>0.15198860454656082</v>
      </c>
      <c r="J9" s="11">
        <f t="shared" si="5"/>
        <v>-1.8839497310346738</v>
      </c>
      <c r="K9" s="7">
        <f t="shared" si="6"/>
        <v>1</v>
      </c>
    </row>
    <row r="10" spans="1:11">
      <c r="A10" s="3">
        <v>9</v>
      </c>
      <c r="B10" s="3">
        <v>28</v>
      </c>
      <c r="C10" s="4">
        <v>420</v>
      </c>
      <c r="D10" s="3">
        <v>0</v>
      </c>
      <c r="E10" s="4">
        <f t="shared" si="0"/>
        <v>-3.3803941103710322</v>
      </c>
      <c r="F10" s="11">
        <f t="shared" si="1"/>
        <v>3.4034038923409997E-2</v>
      </c>
      <c r="G10" s="11">
        <f t="shared" si="2"/>
        <v>3.2913847748034214E-2</v>
      </c>
      <c r="H10" s="11">
        <f t="shared" si="3"/>
        <v>0.96708615225196581</v>
      </c>
      <c r="I10" s="11">
        <f t="shared" si="4"/>
        <v>0.96708615225196581</v>
      </c>
      <c r="J10" s="11">
        <f t="shared" si="5"/>
        <v>-3.3467695199532799E-2</v>
      </c>
      <c r="K10" s="7">
        <f t="shared" si="6"/>
        <v>0</v>
      </c>
    </row>
    <row r="11" spans="1:11">
      <c r="A11" s="3">
        <v>10</v>
      </c>
      <c r="B11" s="3">
        <v>31</v>
      </c>
      <c r="C11" s="4">
        <v>380</v>
      </c>
      <c r="D11" s="3">
        <v>0</v>
      </c>
      <c r="E11" s="4">
        <f t="shared" si="0"/>
        <v>-1.2090050602869056</v>
      </c>
      <c r="F11" s="11">
        <f t="shared" si="1"/>
        <v>0.29849411538798376</v>
      </c>
      <c r="G11" s="11">
        <f t="shared" si="2"/>
        <v>0.22987714141376384</v>
      </c>
      <c r="H11" s="11">
        <f t="shared" si="3"/>
        <v>0.77012285858623619</v>
      </c>
      <c r="I11" s="11">
        <f t="shared" si="4"/>
        <v>0.77012285858623619</v>
      </c>
      <c r="J11" s="11">
        <f t="shared" si="5"/>
        <v>-0.26120522025670728</v>
      </c>
      <c r="K11" s="7">
        <f t="shared" si="6"/>
        <v>0</v>
      </c>
    </row>
    <row r="12" spans="1:11">
      <c r="A12" s="3">
        <v>11</v>
      </c>
      <c r="B12" s="3">
        <v>34</v>
      </c>
      <c r="C12" s="4">
        <v>360</v>
      </c>
      <c r="D12" s="3">
        <v>1</v>
      </c>
      <c r="E12" s="4">
        <f t="shared" si="0"/>
        <v>-0.2824393268994605</v>
      </c>
      <c r="F12" s="11">
        <f t="shared" si="1"/>
        <v>0.75394238459373453</v>
      </c>
      <c r="G12" s="11">
        <f t="shared" si="2"/>
        <v>0.42985584430606605</v>
      </c>
      <c r="H12" s="11">
        <f t="shared" si="3"/>
        <v>0.57014415569393395</v>
      </c>
      <c r="I12" s="11">
        <f t="shared" si="4"/>
        <v>0.42985584430606605</v>
      </c>
      <c r="J12" s="11">
        <f t="shared" si="5"/>
        <v>-0.84430537230181102</v>
      </c>
      <c r="K12" s="7">
        <f t="shared" si="6"/>
        <v>0</v>
      </c>
    </row>
    <row r="13" spans="1:11">
      <c r="A13" s="3">
        <v>12</v>
      </c>
      <c r="B13" s="3">
        <v>23</v>
      </c>
      <c r="C13" s="4">
        <v>370</v>
      </c>
      <c r="D13" s="3">
        <v>1</v>
      </c>
      <c r="E13" s="4">
        <f t="shared" si="0"/>
        <v>0.26209348688604095</v>
      </c>
      <c r="F13" s="11">
        <f t="shared" si="1"/>
        <v>1.2996480367981376</v>
      </c>
      <c r="G13" s="11">
        <f t="shared" si="2"/>
        <v>0.56515084743475485</v>
      </c>
      <c r="H13" s="11">
        <f t="shared" si="3"/>
        <v>0.43484915256524515</v>
      </c>
      <c r="I13" s="11">
        <f t="shared" si="4"/>
        <v>0.56515084743475485</v>
      </c>
      <c r="J13" s="11">
        <f t="shared" si="5"/>
        <v>-0.57066259686009302</v>
      </c>
      <c r="K13" s="7">
        <f t="shared" si="6"/>
        <v>1</v>
      </c>
    </row>
    <row r="14" spans="1:11">
      <c r="A14" s="3">
        <v>13</v>
      </c>
      <c r="B14" s="3">
        <v>27</v>
      </c>
      <c r="C14" s="4">
        <v>360</v>
      </c>
      <c r="D14" s="3">
        <v>0</v>
      </c>
      <c r="E14" s="4">
        <f t="shared" si="0"/>
        <v>0.46016170082207353</v>
      </c>
      <c r="F14" s="11">
        <f t="shared" si="1"/>
        <v>1.5843301517707116</v>
      </c>
      <c r="G14" s="11">
        <f t="shared" si="2"/>
        <v>0.61305253536788729</v>
      </c>
      <c r="H14" s="11">
        <f t="shared" si="3"/>
        <v>0.38694746463211271</v>
      </c>
      <c r="I14" s="11">
        <f t="shared" si="4"/>
        <v>0.38694746463211271</v>
      </c>
      <c r="J14" s="11">
        <f t="shared" si="5"/>
        <v>-0.94946634547188014</v>
      </c>
      <c r="K14" s="7">
        <f t="shared" si="6"/>
        <v>1</v>
      </c>
    </row>
    <row r="15" spans="1:11">
      <c r="A15" s="3">
        <v>14</v>
      </c>
      <c r="B15" s="3">
        <v>23</v>
      </c>
      <c r="C15" s="4">
        <v>380</v>
      </c>
      <c r="D15" s="3">
        <v>1</v>
      </c>
      <c r="E15" s="4">
        <f t="shared" si="0"/>
        <v>-0.36031817146229628</v>
      </c>
      <c r="F15" s="11">
        <f t="shared" si="1"/>
        <v>0.69745438068437204</v>
      </c>
      <c r="G15" s="11">
        <f t="shared" si="2"/>
        <v>0.41088254778498112</v>
      </c>
      <c r="H15" s="11">
        <f t="shared" si="3"/>
        <v>0.58911745221501888</v>
      </c>
      <c r="I15" s="11">
        <f t="shared" si="4"/>
        <v>0.41088254778498112</v>
      </c>
      <c r="J15" s="11">
        <f t="shared" si="5"/>
        <v>-0.88944787713914586</v>
      </c>
      <c r="K15" s="7">
        <f t="shared" si="6"/>
        <v>0</v>
      </c>
    </row>
    <row r="16" spans="1:11">
      <c r="A16" s="3">
        <v>15</v>
      </c>
      <c r="B16" s="3">
        <v>33</v>
      </c>
      <c r="C16" s="4">
        <v>350</v>
      </c>
      <c r="D16" s="3">
        <v>1</v>
      </c>
      <c r="E16" s="4">
        <f t="shared" si="0"/>
        <v>0.446058192551952</v>
      </c>
      <c r="F16" s="11">
        <f t="shared" si="1"/>
        <v>1.5621423689397578</v>
      </c>
      <c r="G16" s="11">
        <f t="shared" si="2"/>
        <v>0.60970162621610657</v>
      </c>
      <c r="H16" s="11">
        <f t="shared" si="3"/>
        <v>0.39029837378389343</v>
      </c>
      <c r="I16" s="11">
        <f t="shared" si="4"/>
        <v>0.60970162621610657</v>
      </c>
      <c r="J16" s="11">
        <f t="shared" si="5"/>
        <v>-0.49478557883212287</v>
      </c>
      <c r="K16" s="7">
        <f t="shared" si="6"/>
        <v>1</v>
      </c>
    </row>
    <row r="17" spans="1:11">
      <c r="A17" s="3">
        <v>16</v>
      </c>
      <c r="B17" s="3">
        <v>29</v>
      </c>
      <c r="C17" s="4">
        <v>370</v>
      </c>
      <c r="D17" s="3">
        <v>0</v>
      </c>
      <c r="E17" s="4">
        <f t="shared" si="0"/>
        <v>-0.3744216797324178</v>
      </c>
      <c r="F17" s="11">
        <f t="shared" si="1"/>
        <v>0.68768686706618654</v>
      </c>
      <c r="G17" s="11">
        <f t="shared" si="2"/>
        <v>0.40747302149813863</v>
      </c>
      <c r="H17" s="11">
        <f t="shared" si="3"/>
        <v>0.59252697850186142</v>
      </c>
      <c r="I17" s="11">
        <f t="shared" si="4"/>
        <v>0.59252697850186142</v>
      </c>
      <c r="J17" s="11">
        <f t="shared" si="5"/>
        <v>-0.52335887367298672</v>
      </c>
      <c r="K17" s="7">
        <f t="shared" si="6"/>
        <v>0</v>
      </c>
    </row>
    <row r="18" spans="1:11">
      <c r="A18" s="3">
        <v>17</v>
      </c>
      <c r="B18" s="3">
        <v>25</v>
      </c>
      <c r="C18" s="4">
        <v>350</v>
      </c>
      <c r="D18" s="3">
        <v>1</v>
      </c>
      <c r="E18" s="4">
        <f t="shared" si="0"/>
        <v>1.2947450813765613</v>
      </c>
      <c r="F18" s="11">
        <f t="shared" si="1"/>
        <v>3.650065385890541</v>
      </c>
      <c r="G18" s="11">
        <f t="shared" si="2"/>
        <v>0.7849492604912075</v>
      </c>
      <c r="H18" s="11">
        <f t="shared" si="3"/>
        <v>0.2150507395087925</v>
      </c>
      <c r="I18" s="11">
        <f t="shared" si="4"/>
        <v>0.7849492604912075</v>
      </c>
      <c r="J18" s="11">
        <f t="shared" si="5"/>
        <v>-0.2421361996056785</v>
      </c>
      <c r="K18" s="7">
        <f t="shared" si="6"/>
        <v>1</v>
      </c>
    </row>
    <row r="19" spans="1:11">
      <c r="A19" s="3">
        <v>18</v>
      </c>
      <c r="B19" s="3">
        <v>40</v>
      </c>
      <c r="C19" s="4">
        <v>400</v>
      </c>
      <c r="D19" s="3">
        <v>0</v>
      </c>
      <c r="E19" s="4">
        <f t="shared" si="0"/>
        <v>-3.4086011269112646</v>
      </c>
      <c r="F19" s="11">
        <f t="shared" si="1"/>
        <v>3.3087453165260981E-2</v>
      </c>
      <c r="G19" s="11">
        <f t="shared" si="2"/>
        <v>3.2027736919933388E-2</v>
      </c>
      <c r="H19" s="11">
        <f t="shared" si="3"/>
        <v>0.96797226308006656</v>
      </c>
      <c r="I19" s="11">
        <f t="shared" si="4"/>
        <v>0.96797226308006656</v>
      </c>
      <c r="J19" s="11">
        <f t="shared" si="5"/>
        <v>-3.2551845958995677E-2</v>
      </c>
      <c r="K19" s="7">
        <f t="shared" si="6"/>
        <v>0</v>
      </c>
    </row>
    <row r="20" spans="1:11">
      <c r="A20" s="3">
        <v>19</v>
      </c>
      <c r="B20" s="3">
        <v>24</v>
      </c>
      <c r="C20" s="4">
        <v>370</v>
      </c>
      <c r="D20" s="3">
        <v>1</v>
      </c>
      <c r="E20" s="4">
        <f t="shared" si="0"/>
        <v>0.15600762578296568</v>
      </c>
      <c r="F20" s="11">
        <f t="shared" si="1"/>
        <v>1.1688351163388035</v>
      </c>
      <c r="G20" s="11">
        <f t="shared" si="2"/>
        <v>0.53892299489871154</v>
      </c>
      <c r="H20" s="11">
        <f t="shared" si="3"/>
        <v>0.46107700510128846</v>
      </c>
      <c r="I20" s="11">
        <f t="shared" si="4"/>
        <v>0.53892299489871154</v>
      </c>
      <c r="J20" s="11">
        <f t="shared" si="5"/>
        <v>-0.61818258488675992</v>
      </c>
      <c r="K20" s="7">
        <f t="shared" si="6"/>
        <v>1</v>
      </c>
    </row>
    <row r="21" spans="1:11">
      <c r="A21" s="5">
        <v>20</v>
      </c>
      <c r="B21" s="5">
        <v>30</v>
      </c>
      <c r="C21" s="6">
        <v>380</v>
      </c>
      <c r="D21" s="5">
        <v>0</v>
      </c>
      <c r="E21" s="6">
        <f t="shared" si="0"/>
        <v>-1.1029191991838303</v>
      </c>
      <c r="F21" s="12">
        <f t="shared" si="1"/>
        <v>0.3319007836408473</v>
      </c>
      <c r="G21" s="12">
        <f t="shared" si="2"/>
        <v>0.24919332409548736</v>
      </c>
      <c r="H21" s="12">
        <f t="shared" si="3"/>
        <v>0.75080667590451267</v>
      </c>
      <c r="I21" s="12">
        <f t="shared" si="4"/>
        <v>0.75080667590451267</v>
      </c>
      <c r="J21" s="12">
        <f t="shared" si="5"/>
        <v>-0.28660708258780049</v>
      </c>
      <c r="K21" s="9">
        <f t="shared" si="6"/>
        <v>0</v>
      </c>
    </row>
    <row r="23" spans="1:11" ht="16.5">
      <c r="B23" s="16" t="s">
        <v>38</v>
      </c>
      <c r="C23" s="16" t="s">
        <v>39</v>
      </c>
      <c r="D23" s="17" t="s">
        <v>35</v>
      </c>
      <c r="J23" s="15" t="s">
        <v>8</v>
      </c>
    </row>
    <row r="24" spans="1:11">
      <c r="B24" s="14">
        <v>-0.10608586110307609</v>
      </c>
      <c r="C24" s="14">
        <v>-6.224116583483378E-2</v>
      </c>
      <c r="D24" s="14">
        <v>25.731299651145289</v>
      </c>
      <c r="E24" s="3"/>
      <c r="J24" s="14">
        <f>SUM(J2:J21)</f>
        <v>-9.8426793175175753</v>
      </c>
    </row>
    <row r="26" spans="1:11">
      <c r="J26" s="15" t="s">
        <v>14</v>
      </c>
      <c r="K26" s="16" t="s">
        <v>42</v>
      </c>
    </row>
    <row r="27" spans="1:11">
      <c r="J27" s="14">
        <f>2*(ロジスティック回帰_結果!K24-'変数選択1-3'!J24)</f>
        <v>10.822504063959157</v>
      </c>
      <c r="K27" s="14">
        <f>CHIDIST(J27,1)</f>
        <v>1.0027378199496536E-3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7"/>
  <sheetViews>
    <sheetView zoomScaleNormal="100" workbookViewId="0"/>
  </sheetViews>
  <sheetFormatPr defaultRowHeight="13.5"/>
  <cols>
    <col min="1" max="1" width="7.125" bestFit="1" customWidth="1"/>
    <col min="2" max="2" width="7.625" bestFit="1" customWidth="1"/>
    <col min="3" max="3" width="9.125" bestFit="1" customWidth="1"/>
    <col min="4" max="4" width="17.75" bestFit="1" customWidth="1"/>
    <col min="5" max="5" width="9.375" bestFit="1" customWidth="1"/>
    <col min="6" max="6" width="13.75" bestFit="1" customWidth="1"/>
    <col min="7" max="9" width="6.625" bestFit="1" customWidth="1"/>
    <col min="10" max="10" width="13.125" bestFit="1" customWidth="1"/>
    <col min="11" max="11" width="9.125" bestFit="1" customWidth="1"/>
  </cols>
  <sheetData>
    <row r="1" spans="1:11" s="23" customFormat="1" ht="16.5">
      <c r="A1" s="15" t="s">
        <v>34</v>
      </c>
      <c r="B1" s="15" t="s">
        <v>1</v>
      </c>
      <c r="C1" s="15" t="s">
        <v>2</v>
      </c>
      <c r="D1" s="15" t="s">
        <v>0</v>
      </c>
      <c r="E1" s="16" t="s">
        <v>11</v>
      </c>
      <c r="F1" s="16" t="s">
        <v>12</v>
      </c>
      <c r="G1" s="18" t="s">
        <v>3</v>
      </c>
      <c r="H1" s="18" t="s">
        <v>4</v>
      </c>
      <c r="I1" s="19" t="s">
        <v>5</v>
      </c>
      <c r="J1" s="18" t="s">
        <v>6</v>
      </c>
      <c r="K1" s="18" t="s">
        <v>7</v>
      </c>
    </row>
    <row r="2" spans="1:11">
      <c r="A2" s="1">
        <v>1</v>
      </c>
      <c r="B2" s="1">
        <v>27</v>
      </c>
      <c r="C2" s="1">
        <v>2</v>
      </c>
      <c r="D2" s="1">
        <v>0</v>
      </c>
      <c r="E2" s="2">
        <f t="shared" ref="E2:E21" si="0">SUMPRODUCT(B2:C2,$B$24:$C$24)+$D$24</f>
        <v>-2.4753791703219283</v>
      </c>
      <c r="F2" s="10">
        <f t="shared" ref="F2:F21" si="1">EXP(E2)</f>
        <v>8.4131084198497616E-2</v>
      </c>
      <c r="G2" s="10">
        <f t="shared" ref="G2:G21" si="2">F2/(1+F2)</f>
        <v>7.7602317122653169E-2</v>
      </c>
      <c r="H2" s="10">
        <f t="shared" ref="H2:H21" si="3">1-G2</f>
        <v>0.9223976828773468</v>
      </c>
      <c r="I2" s="10">
        <f t="shared" ref="I2:I21" si="4">IF(D2=1,G2,H2)</f>
        <v>0.9223976828773468</v>
      </c>
      <c r="J2" s="10">
        <f t="shared" ref="J2:J21" si="5">LN(I2)</f>
        <v>-8.0778822088826779E-2</v>
      </c>
      <c r="K2" s="8">
        <f t="shared" ref="K2:K21" si="6">IF(G2&gt;=0.5,1,0)</f>
        <v>0</v>
      </c>
    </row>
    <row r="3" spans="1:11">
      <c r="A3" s="3">
        <v>2</v>
      </c>
      <c r="B3" s="3">
        <v>42</v>
      </c>
      <c r="C3" s="3">
        <v>3</v>
      </c>
      <c r="D3" s="3">
        <v>0</v>
      </c>
      <c r="E3" s="4">
        <f t="shared" si="0"/>
        <v>-4.8113417840227184</v>
      </c>
      <c r="F3" s="11">
        <f t="shared" si="1"/>
        <v>8.136934361078485E-3</v>
      </c>
      <c r="G3" s="11">
        <f t="shared" si="2"/>
        <v>8.0712590559291301E-3</v>
      </c>
      <c r="H3" s="11">
        <f t="shared" si="3"/>
        <v>0.99192874094407091</v>
      </c>
      <c r="I3" s="11">
        <f t="shared" si="4"/>
        <v>0.99192874094407091</v>
      </c>
      <c r="J3" s="11">
        <f t="shared" si="5"/>
        <v>-8.1040080031648705E-3</v>
      </c>
      <c r="K3" s="7">
        <f t="shared" si="6"/>
        <v>0</v>
      </c>
    </row>
    <row r="4" spans="1:11">
      <c r="A4" s="3">
        <v>3</v>
      </c>
      <c r="B4" s="3">
        <v>26</v>
      </c>
      <c r="C4" s="3">
        <v>6</v>
      </c>
      <c r="D4" s="3">
        <v>1</v>
      </c>
      <c r="E4" s="4">
        <f t="shared" si="0"/>
        <v>5.3134538008214482</v>
      </c>
      <c r="F4" s="11">
        <f t="shared" si="1"/>
        <v>203.05031405547305</v>
      </c>
      <c r="G4" s="11">
        <f t="shared" si="2"/>
        <v>0.99509924792505766</v>
      </c>
      <c r="H4" s="11">
        <f t="shared" si="3"/>
        <v>4.9007520749423383E-3</v>
      </c>
      <c r="I4" s="11">
        <f t="shared" si="4"/>
        <v>0.99509924792505766</v>
      </c>
      <c r="J4" s="11">
        <f t="shared" si="5"/>
        <v>-4.9128001395620175E-3</v>
      </c>
      <c r="K4" s="7">
        <f t="shared" si="6"/>
        <v>1</v>
      </c>
    </row>
    <row r="5" spans="1:11">
      <c r="A5" s="3">
        <v>4</v>
      </c>
      <c r="B5" s="3">
        <v>25</v>
      </c>
      <c r="C5" s="3">
        <v>3</v>
      </c>
      <c r="D5" s="3">
        <v>0</v>
      </c>
      <c r="E5" s="4">
        <f t="shared" si="0"/>
        <v>-3.6659517775322614E-2</v>
      </c>
      <c r="F5" s="11">
        <f t="shared" si="1"/>
        <v>0.96400430580841934</v>
      </c>
      <c r="G5" s="11">
        <f t="shared" si="2"/>
        <v>0.49083614682383186</v>
      </c>
      <c r="H5" s="11">
        <f t="shared" si="3"/>
        <v>0.50916385317616819</v>
      </c>
      <c r="I5" s="11">
        <f t="shared" si="4"/>
        <v>0.50916385317616819</v>
      </c>
      <c r="J5" s="11">
        <f t="shared" si="5"/>
        <v>-0.67498540229668302</v>
      </c>
      <c r="K5" s="7">
        <f t="shared" si="6"/>
        <v>0</v>
      </c>
    </row>
    <row r="6" spans="1:11">
      <c r="A6" s="3">
        <v>5</v>
      </c>
      <c r="B6" s="3">
        <v>19</v>
      </c>
      <c r="C6" s="3">
        <v>4</v>
      </c>
      <c r="D6" s="3">
        <v>1</v>
      </c>
      <c r="E6" s="4">
        <f t="shared" si="0"/>
        <v>3.5255147856530238</v>
      </c>
      <c r="F6" s="11">
        <f t="shared" si="1"/>
        <v>33.971257031490772</v>
      </c>
      <c r="G6" s="11">
        <f t="shared" si="2"/>
        <v>0.97140508849597473</v>
      </c>
      <c r="H6" s="11">
        <f t="shared" si="3"/>
        <v>2.8594911504025267E-2</v>
      </c>
      <c r="I6" s="11">
        <f t="shared" si="4"/>
        <v>0.97140508849597473</v>
      </c>
      <c r="J6" s="11">
        <f t="shared" si="5"/>
        <v>-2.9011710772523472E-2</v>
      </c>
      <c r="K6" s="7">
        <f t="shared" si="6"/>
        <v>1</v>
      </c>
    </row>
    <row r="7" spans="1:11">
      <c r="A7" s="3">
        <v>6</v>
      </c>
      <c r="B7" s="3">
        <v>19</v>
      </c>
      <c r="C7" s="3">
        <v>1</v>
      </c>
      <c r="D7" s="3">
        <v>0</v>
      </c>
      <c r="E7" s="4">
        <f t="shared" si="0"/>
        <v>-2.1054621956641819</v>
      </c>
      <c r="F7" s="11">
        <f t="shared" si="1"/>
        <v>0.12178937073935985</v>
      </c>
      <c r="G7" s="11">
        <f t="shared" si="2"/>
        <v>0.10856705716429611</v>
      </c>
      <c r="H7" s="11">
        <f t="shared" si="3"/>
        <v>0.89143294283570385</v>
      </c>
      <c r="I7" s="11">
        <f t="shared" si="4"/>
        <v>0.89143294283570385</v>
      </c>
      <c r="J7" s="11">
        <f t="shared" si="5"/>
        <v>-0.11492506286389703</v>
      </c>
      <c r="K7" s="7">
        <f t="shared" si="6"/>
        <v>0</v>
      </c>
    </row>
    <row r="8" spans="1:11">
      <c r="A8" s="3">
        <v>7</v>
      </c>
      <c r="B8" s="3">
        <v>20</v>
      </c>
      <c r="C8" s="3">
        <v>2</v>
      </c>
      <c r="D8" s="3">
        <v>1</v>
      </c>
      <c r="E8" s="4">
        <f t="shared" si="0"/>
        <v>-0.50933353127888181</v>
      </c>
      <c r="F8" s="11">
        <f t="shared" si="1"/>
        <v>0.60089592372657685</v>
      </c>
      <c r="G8" s="11">
        <f t="shared" si="2"/>
        <v>0.37534977434873285</v>
      </c>
      <c r="H8" s="11">
        <f t="shared" si="3"/>
        <v>0.62465022565126715</v>
      </c>
      <c r="I8" s="11">
        <f t="shared" si="4"/>
        <v>0.37534977434873285</v>
      </c>
      <c r="J8" s="11">
        <f t="shared" si="5"/>
        <v>-0.97989695613892158</v>
      </c>
      <c r="K8" s="7">
        <f t="shared" si="6"/>
        <v>0</v>
      </c>
    </row>
    <row r="9" spans="1:11">
      <c r="A9" s="3">
        <v>8</v>
      </c>
      <c r="B9" s="3">
        <v>21</v>
      </c>
      <c r="C9" s="3">
        <v>2</v>
      </c>
      <c r="D9" s="3">
        <v>0</v>
      </c>
      <c r="E9" s="4">
        <f t="shared" si="0"/>
        <v>-0.79019719399931687</v>
      </c>
      <c r="F9" s="11">
        <f t="shared" si="1"/>
        <v>0.45375530863550984</v>
      </c>
      <c r="G9" s="11">
        <f t="shared" si="2"/>
        <v>0.31212632961003817</v>
      </c>
      <c r="H9" s="11">
        <f t="shared" si="3"/>
        <v>0.68787367038996183</v>
      </c>
      <c r="I9" s="11">
        <f t="shared" si="4"/>
        <v>0.68787367038996183</v>
      </c>
      <c r="J9" s="11">
        <f t="shared" si="5"/>
        <v>-0.37415007652799748</v>
      </c>
      <c r="K9" s="7">
        <f t="shared" si="6"/>
        <v>0</v>
      </c>
    </row>
    <row r="10" spans="1:11">
      <c r="A10" s="3">
        <v>9</v>
      </c>
      <c r="B10" s="3">
        <v>28</v>
      </c>
      <c r="C10" s="3">
        <v>4</v>
      </c>
      <c r="D10" s="3">
        <v>0</v>
      </c>
      <c r="E10" s="4">
        <f t="shared" si="0"/>
        <v>0.99774182116910715</v>
      </c>
      <c r="F10" s="11">
        <f t="shared" si="1"/>
        <v>2.712150387528216</v>
      </c>
      <c r="G10" s="11">
        <f t="shared" si="2"/>
        <v>0.73061436213367881</v>
      </c>
      <c r="H10" s="11">
        <f t="shared" si="3"/>
        <v>0.26938563786632119</v>
      </c>
      <c r="I10" s="11">
        <f t="shared" si="4"/>
        <v>0.26938563786632119</v>
      </c>
      <c r="J10" s="11">
        <f t="shared" si="5"/>
        <v>-1.3116113279848129</v>
      </c>
      <c r="K10" s="7">
        <f t="shared" si="6"/>
        <v>1</v>
      </c>
    </row>
    <row r="11" spans="1:11">
      <c r="A11" s="3">
        <v>10</v>
      </c>
      <c r="B11" s="3">
        <v>31</v>
      </c>
      <c r="C11" s="3">
        <v>3</v>
      </c>
      <c r="D11" s="3">
        <v>0</v>
      </c>
      <c r="E11" s="4">
        <f t="shared" si="0"/>
        <v>-1.721841494097933</v>
      </c>
      <c r="F11" s="11">
        <f t="shared" si="1"/>
        <v>0.17873670208634457</v>
      </c>
      <c r="G11" s="11">
        <f t="shared" si="2"/>
        <v>0.15163411962144177</v>
      </c>
      <c r="H11" s="11">
        <f t="shared" si="3"/>
        <v>0.8483658803785582</v>
      </c>
      <c r="I11" s="11">
        <f t="shared" si="4"/>
        <v>0.8483658803785582</v>
      </c>
      <c r="J11" s="11">
        <f t="shared" si="5"/>
        <v>-0.16444327353294033</v>
      </c>
      <c r="K11" s="7">
        <f t="shared" si="6"/>
        <v>0</v>
      </c>
    </row>
    <row r="12" spans="1:11">
      <c r="A12" s="3">
        <v>11</v>
      </c>
      <c r="B12" s="3">
        <v>34</v>
      </c>
      <c r="C12" s="3">
        <v>4</v>
      </c>
      <c r="D12" s="3">
        <v>1</v>
      </c>
      <c r="E12" s="4">
        <f t="shared" si="0"/>
        <v>-0.68744015515350321</v>
      </c>
      <c r="F12" s="11">
        <f t="shared" si="1"/>
        <v>0.50286167074997823</v>
      </c>
      <c r="G12" s="11">
        <f t="shared" si="2"/>
        <v>0.33460276520262405</v>
      </c>
      <c r="H12" s="11">
        <f t="shared" si="3"/>
        <v>0.665397234797376</v>
      </c>
      <c r="I12" s="11">
        <f t="shared" si="4"/>
        <v>0.33460276520262405</v>
      </c>
      <c r="J12" s="11">
        <f t="shared" si="5"/>
        <v>-1.0948112262596645</v>
      </c>
      <c r="K12" s="7">
        <f t="shared" si="6"/>
        <v>0</v>
      </c>
    </row>
    <row r="13" spans="1:11">
      <c r="A13" s="3">
        <v>12</v>
      </c>
      <c r="B13" s="3">
        <v>23</v>
      </c>
      <c r="C13" s="3">
        <v>3</v>
      </c>
      <c r="D13" s="3">
        <v>1</v>
      </c>
      <c r="E13" s="4">
        <f t="shared" si="0"/>
        <v>0.52506780766554839</v>
      </c>
      <c r="F13" s="11">
        <f t="shared" si="1"/>
        <v>1.6905734783336566</v>
      </c>
      <c r="G13" s="11">
        <f t="shared" si="2"/>
        <v>0.62833202361775797</v>
      </c>
      <c r="H13" s="11">
        <f t="shared" si="3"/>
        <v>0.37166797638224203</v>
      </c>
      <c r="I13" s="11">
        <f t="shared" si="4"/>
        <v>0.62833202361775797</v>
      </c>
      <c r="J13" s="11">
        <f t="shared" si="5"/>
        <v>-0.46468655219827942</v>
      </c>
      <c r="K13" s="7">
        <f t="shared" si="6"/>
        <v>1</v>
      </c>
    </row>
    <row r="14" spans="1:11">
      <c r="A14" s="3">
        <v>13</v>
      </c>
      <c r="B14" s="3">
        <v>27</v>
      </c>
      <c r="C14" s="3">
        <v>2</v>
      </c>
      <c r="D14" s="3">
        <v>0</v>
      </c>
      <c r="E14" s="4">
        <f t="shared" si="0"/>
        <v>-2.4753791703219283</v>
      </c>
      <c r="F14" s="11">
        <f t="shared" si="1"/>
        <v>8.4131084198497616E-2</v>
      </c>
      <c r="G14" s="11">
        <f t="shared" si="2"/>
        <v>7.7602317122653169E-2</v>
      </c>
      <c r="H14" s="11">
        <f t="shared" si="3"/>
        <v>0.9223976828773468</v>
      </c>
      <c r="I14" s="11">
        <f t="shared" si="4"/>
        <v>0.9223976828773468</v>
      </c>
      <c r="J14" s="11">
        <f t="shared" si="5"/>
        <v>-8.0778822088826779E-2</v>
      </c>
      <c r="K14" s="7">
        <f t="shared" si="6"/>
        <v>0</v>
      </c>
    </row>
    <row r="15" spans="1:11">
      <c r="A15" s="3">
        <v>14</v>
      </c>
      <c r="B15" s="3">
        <v>23</v>
      </c>
      <c r="C15" s="3">
        <v>4</v>
      </c>
      <c r="D15" s="3">
        <v>1</v>
      </c>
      <c r="E15" s="4">
        <f t="shared" si="0"/>
        <v>2.4020601347712836</v>
      </c>
      <c r="F15" s="11">
        <f t="shared" si="1"/>
        <v>11.045909017701309</v>
      </c>
      <c r="G15" s="11">
        <f t="shared" si="2"/>
        <v>0.91698426424020696</v>
      </c>
      <c r="H15" s="11">
        <f t="shared" si="3"/>
        <v>8.3015735759793041E-2</v>
      </c>
      <c r="I15" s="11">
        <f t="shared" si="4"/>
        <v>0.91698426424020696</v>
      </c>
      <c r="J15" s="11">
        <f t="shared" si="5"/>
        <v>-8.6664966916302238E-2</v>
      </c>
      <c r="K15" s="7">
        <f t="shared" si="6"/>
        <v>1</v>
      </c>
    </row>
    <row r="16" spans="1:11">
      <c r="A16" s="3">
        <v>15</v>
      </c>
      <c r="B16" s="3">
        <v>33</v>
      </c>
      <c r="C16" s="3">
        <v>4</v>
      </c>
      <c r="D16" s="3">
        <v>1</v>
      </c>
      <c r="E16" s="4">
        <f t="shared" si="0"/>
        <v>-0.40657649243306815</v>
      </c>
      <c r="F16" s="11">
        <f t="shared" si="1"/>
        <v>0.66592615535595079</v>
      </c>
      <c r="G16" s="11">
        <f t="shared" si="2"/>
        <v>0.39973329743038066</v>
      </c>
      <c r="H16" s="11">
        <f t="shared" si="3"/>
        <v>0.60026670256961934</v>
      </c>
      <c r="I16" s="11">
        <f t="shared" si="4"/>
        <v>0.39973329743038066</v>
      </c>
      <c r="J16" s="11">
        <f t="shared" si="5"/>
        <v>-0.91695771067912268</v>
      </c>
      <c r="K16" s="7">
        <f t="shared" si="6"/>
        <v>0</v>
      </c>
    </row>
    <row r="17" spans="1:11">
      <c r="A17" s="3">
        <v>16</v>
      </c>
      <c r="B17" s="3">
        <v>29</v>
      </c>
      <c r="C17" s="3">
        <v>4</v>
      </c>
      <c r="D17" s="3">
        <v>0</v>
      </c>
      <c r="E17" s="4">
        <f t="shared" si="0"/>
        <v>0.71687815844867209</v>
      </c>
      <c r="F17" s="11">
        <f t="shared" si="1"/>
        <v>2.0480295964177015</v>
      </c>
      <c r="G17" s="11">
        <f t="shared" si="2"/>
        <v>0.67191919619964213</v>
      </c>
      <c r="H17" s="11">
        <f t="shared" si="3"/>
        <v>0.32808080380035787</v>
      </c>
      <c r="I17" s="11">
        <f t="shared" si="4"/>
        <v>0.32808080380035787</v>
      </c>
      <c r="J17" s="11">
        <f t="shared" si="5"/>
        <v>-1.1144953478880515</v>
      </c>
      <c r="K17" s="7">
        <f t="shared" si="6"/>
        <v>1</v>
      </c>
    </row>
    <row r="18" spans="1:11">
      <c r="A18" s="3">
        <v>17</v>
      </c>
      <c r="B18" s="3">
        <v>25</v>
      </c>
      <c r="C18" s="3">
        <v>3</v>
      </c>
      <c r="D18" s="3">
        <v>1</v>
      </c>
      <c r="E18" s="4">
        <f t="shared" si="0"/>
        <v>-3.6659517775322614E-2</v>
      </c>
      <c r="F18" s="11">
        <f t="shared" si="1"/>
        <v>0.96400430580841934</v>
      </c>
      <c r="G18" s="11">
        <f t="shared" si="2"/>
        <v>0.49083614682383186</v>
      </c>
      <c r="H18" s="11">
        <f t="shared" si="3"/>
        <v>0.50916385317616819</v>
      </c>
      <c r="I18" s="11">
        <f t="shared" si="4"/>
        <v>0.49083614682383186</v>
      </c>
      <c r="J18" s="11">
        <f t="shared" si="5"/>
        <v>-0.71164492007200586</v>
      </c>
      <c r="K18" s="7">
        <f t="shared" si="6"/>
        <v>0</v>
      </c>
    </row>
    <row r="19" spans="1:11">
      <c r="A19" s="3">
        <v>18</v>
      </c>
      <c r="B19" s="3">
        <v>40</v>
      </c>
      <c r="C19" s="3">
        <v>4</v>
      </c>
      <c r="D19" s="3">
        <v>0</v>
      </c>
      <c r="E19" s="4">
        <f t="shared" si="0"/>
        <v>-2.3726221314761133</v>
      </c>
      <c r="F19" s="11">
        <f t="shared" si="1"/>
        <v>9.3235928609371355E-2</v>
      </c>
      <c r="G19" s="11">
        <f t="shared" si="2"/>
        <v>8.5284361929057917E-2</v>
      </c>
      <c r="H19" s="11">
        <f t="shared" si="3"/>
        <v>0.91471563807094203</v>
      </c>
      <c r="I19" s="11">
        <f t="shared" si="4"/>
        <v>0.91471563807094203</v>
      </c>
      <c r="J19" s="11">
        <f t="shared" si="5"/>
        <v>-8.9142040072670292E-2</v>
      </c>
      <c r="K19" s="7">
        <f t="shared" si="6"/>
        <v>0</v>
      </c>
    </row>
    <row r="20" spans="1:11">
      <c r="A20" s="3">
        <v>19</v>
      </c>
      <c r="B20" s="3">
        <v>24</v>
      </c>
      <c r="C20" s="3">
        <v>5</v>
      </c>
      <c r="D20" s="3">
        <v>1</v>
      </c>
      <c r="E20" s="4">
        <f t="shared" si="0"/>
        <v>3.9981887991565825</v>
      </c>
      <c r="F20" s="11">
        <f t="shared" si="1"/>
        <v>54.499351316922926</v>
      </c>
      <c r="G20" s="11">
        <f t="shared" si="2"/>
        <v>0.98198177138522558</v>
      </c>
      <c r="H20" s="11">
        <f t="shared" si="3"/>
        <v>1.8018228614774423E-2</v>
      </c>
      <c r="I20" s="11">
        <f t="shared" si="4"/>
        <v>0.98198177138522558</v>
      </c>
      <c r="J20" s="11">
        <f t="shared" si="5"/>
        <v>-1.8182533544130505E-2</v>
      </c>
      <c r="K20" s="7">
        <f t="shared" si="6"/>
        <v>1</v>
      </c>
    </row>
    <row r="21" spans="1:11">
      <c r="A21" s="5">
        <v>20</v>
      </c>
      <c r="B21" s="5">
        <v>30</v>
      </c>
      <c r="C21" s="5">
        <v>3</v>
      </c>
      <c r="D21" s="5">
        <v>0</v>
      </c>
      <c r="E21" s="6">
        <f t="shared" si="0"/>
        <v>-1.4409778313774979</v>
      </c>
      <c r="F21" s="12">
        <f t="shared" si="1"/>
        <v>0.2366961965183077</v>
      </c>
      <c r="G21" s="12">
        <f t="shared" si="2"/>
        <v>0.19139397144155745</v>
      </c>
      <c r="H21" s="12">
        <f t="shared" si="3"/>
        <v>0.80860602855844255</v>
      </c>
      <c r="I21" s="12">
        <f t="shared" si="4"/>
        <v>0.80860602855844255</v>
      </c>
      <c r="J21" s="12">
        <f t="shared" si="5"/>
        <v>-0.21244346625237784</v>
      </c>
      <c r="K21" s="9">
        <f t="shared" si="6"/>
        <v>0</v>
      </c>
    </row>
    <row r="23" spans="1:11" ht="16.5">
      <c r="B23" s="16" t="s">
        <v>38</v>
      </c>
      <c r="C23" s="16" t="s">
        <v>40</v>
      </c>
      <c r="D23" s="17" t="s">
        <v>35</v>
      </c>
      <c r="J23" s="15" t="s">
        <v>8</v>
      </c>
    </row>
    <row r="24" spans="1:11">
      <c r="B24" s="14">
        <v>-0.28086366272043511</v>
      </c>
      <c r="C24" s="14">
        <v>1.8769923271057352</v>
      </c>
      <c r="D24" s="14">
        <v>1.3539550689183499</v>
      </c>
      <c r="E24" s="3"/>
      <c r="J24" s="14">
        <f>SUM(J2:J21)</f>
        <v>-8.5326270263207604</v>
      </c>
    </row>
    <row r="26" spans="1:11">
      <c r="J26" s="15" t="s">
        <v>14</v>
      </c>
      <c r="K26" s="16" t="s">
        <v>42</v>
      </c>
    </row>
    <row r="27" spans="1:11">
      <c r="J27" s="14">
        <f>2*(ロジスティック回帰_結果!K24-'変数選択1-2'!J24)</f>
        <v>8.2023994815655268</v>
      </c>
      <c r="K27" s="14">
        <f>CHIDIST(J27,1)</f>
        <v>4.183502852820928E-3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27"/>
  <sheetViews>
    <sheetView zoomScaleNormal="100" workbookViewId="0"/>
  </sheetViews>
  <sheetFormatPr defaultRowHeight="13.5"/>
  <cols>
    <col min="1" max="1" width="7.125" bestFit="1" customWidth="1"/>
    <col min="2" max="2" width="7.625" bestFit="1" customWidth="1"/>
    <col min="3" max="3" width="9.125" bestFit="1" customWidth="1"/>
    <col min="4" max="4" width="17.75" bestFit="1" customWidth="1"/>
    <col min="5" max="5" width="11.375" bestFit="1" customWidth="1"/>
    <col min="6" max="6" width="15.5" bestFit="1" customWidth="1"/>
    <col min="7" max="9" width="6.625" bestFit="1" customWidth="1"/>
    <col min="10" max="10" width="13.125" bestFit="1" customWidth="1"/>
    <col min="11" max="11" width="9.125" bestFit="1" customWidth="1"/>
  </cols>
  <sheetData>
    <row r="1" spans="1:11" s="23" customFormat="1" ht="16.5">
      <c r="A1" s="15" t="s">
        <v>34</v>
      </c>
      <c r="B1" s="15" t="s">
        <v>22</v>
      </c>
      <c r="C1" s="15" t="s">
        <v>2</v>
      </c>
      <c r="D1" s="15" t="s">
        <v>0</v>
      </c>
      <c r="E1" s="16" t="s">
        <v>27</v>
      </c>
      <c r="F1" s="16" t="s">
        <v>28</v>
      </c>
      <c r="G1" s="17" t="s">
        <v>3</v>
      </c>
      <c r="H1" s="18" t="s">
        <v>25</v>
      </c>
      <c r="I1" s="24" t="s">
        <v>5</v>
      </c>
      <c r="J1" s="18" t="s">
        <v>26</v>
      </c>
      <c r="K1" s="18" t="s">
        <v>7</v>
      </c>
    </row>
    <row r="2" spans="1:11">
      <c r="A2" s="1">
        <v>1</v>
      </c>
      <c r="B2" s="2">
        <v>410</v>
      </c>
      <c r="C2" s="1">
        <v>2</v>
      </c>
      <c r="D2" s="1">
        <v>0</v>
      </c>
      <c r="E2" s="2">
        <f t="shared" ref="E2:E21" si="0">SUMPRODUCT(B2:C2,$B$24:$C$24)+$D$24</f>
        <v>-9.0020177800004291</v>
      </c>
      <c r="F2" s="10">
        <f t="shared" ref="F2:F21" si="1">EXP(E2)</f>
        <v>1.2316104131081539E-4</v>
      </c>
      <c r="G2" s="10">
        <f t="shared" ref="G2:G21" si="2">F2/(1+F2)</f>
        <v>1.2314587453667432E-4</v>
      </c>
      <c r="H2" s="10">
        <f t="shared" ref="H2:H21" si="3">1-G2</f>
        <v>0.99987685412546334</v>
      </c>
      <c r="I2" s="10">
        <f t="shared" ref="I2:I21" si="4">IF(D2=1,G2,H2)</f>
        <v>0.99987685412546334</v>
      </c>
      <c r="J2" s="10">
        <f t="shared" ref="J2:J21" si="5">LN(I2)</f>
        <v>-1.2315345761242024E-4</v>
      </c>
      <c r="K2" s="8">
        <f t="shared" ref="K2:K21" si="6">IF(G2&gt;=0.5,1,0)</f>
        <v>0</v>
      </c>
    </row>
    <row r="3" spans="1:11">
      <c r="A3" s="3">
        <v>2</v>
      </c>
      <c r="B3" s="4">
        <v>390</v>
      </c>
      <c r="C3" s="3">
        <v>3</v>
      </c>
      <c r="D3" s="3">
        <v>0</v>
      </c>
      <c r="E3" s="4">
        <f t="shared" si="0"/>
        <v>-3.6476110344555082</v>
      </c>
      <c r="F3" s="11">
        <f t="shared" si="1"/>
        <v>2.6053294916685028E-2</v>
      </c>
      <c r="G3" s="11">
        <f t="shared" si="2"/>
        <v>2.5391756008931819E-2</v>
      </c>
      <c r="H3" s="11">
        <f t="shared" si="3"/>
        <v>0.97460824399106816</v>
      </c>
      <c r="I3" s="11">
        <f t="shared" si="4"/>
        <v>0.97460824399106816</v>
      </c>
      <c r="J3" s="11">
        <f t="shared" si="5"/>
        <v>-2.5719689762756865E-2</v>
      </c>
      <c r="K3" s="7">
        <f t="shared" si="6"/>
        <v>0</v>
      </c>
    </row>
    <row r="4" spans="1:11">
      <c r="A4" s="3">
        <v>3</v>
      </c>
      <c r="B4" s="4">
        <v>340</v>
      </c>
      <c r="C4" s="3">
        <v>6</v>
      </c>
      <c r="D4" s="3">
        <v>1</v>
      </c>
      <c r="E4" s="4">
        <f t="shared" si="0"/>
        <v>11.12615888548277</v>
      </c>
      <c r="F4" s="11">
        <f t="shared" si="1"/>
        <v>67924.96272197018</v>
      </c>
      <c r="G4" s="11">
        <f t="shared" si="2"/>
        <v>0.99998527808867288</v>
      </c>
      <c r="H4" s="11">
        <f t="shared" si="3"/>
        <v>1.4721911327120196E-5</v>
      </c>
      <c r="I4" s="11">
        <f t="shared" si="4"/>
        <v>0.99998527808867288</v>
      </c>
      <c r="J4" s="11">
        <f t="shared" si="5"/>
        <v>-1.4722019695520353E-5</v>
      </c>
      <c r="K4" s="7">
        <f t="shared" si="6"/>
        <v>1</v>
      </c>
    </row>
    <row r="5" spans="1:11">
      <c r="A5" s="3">
        <v>4</v>
      </c>
      <c r="B5" s="4">
        <v>360</v>
      </c>
      <c r="C5" s="3">
        <v>3</v>
      </c>
      <c r="D5" s="3">
        <v>0</v>
      </c>
      <c r="E5" s="4">
        <f t="shared" si="0"/>
        <v>0.22073991563397755</v>
      </c>
      <c r="F5" s="11">
        <f t="shared" si="1"/>
        <v>1.2469990634236412</v>
      </c>
      <c r="G5" s="11">
        <f t="shared" si="2"/>
        <v>0.55496198628745774</v>
      </c>
      <c r="H5" s="11">
        <f t="shared" si="3"/>
        <v>0.44503801371254226</v>
      </c>
      <c r="I5" s="11">
        <f t="shared" si="4"/>
        <v>0.44503801371254226</v>
      </c>
      <c r="J5" s="11">
        <f t="shared" si="5"/>
        <v>-0.8095955763911965</v>
      </c>
      <c r="K5" s="7">
        <f t="shared" si="6"/>
        <v>1</v>
      </c>
    </row>
    <row r="6" spans="1:11">
      <c r="A6" s="3">
        <v>5</v>
      </c>
      <c r="B6" s="4">
        <v>380</v>
      </c>
      <c r="C6" s="3">
        <v>4</v>
      </c>
      <c r="D6" s="3">
        <v>1</v>
      </c>
      <c r="E6" s="4">
        <f t="shared" si="0"/>
        <v>0.41734539439291751</v>
      </c>
      <c r="F6" s="11">
        <f t="shared" si="1"/>
        <v>1.5179267057762742</v>
      </c>
      <c r="G6" s="11">
        <f t="shared" si="2"/>
        <v>0.60284785188308299</v>
      </c>
      <c r="H6" s="11">
        <f t="shared" si="3"/>
        <v>0.39715214811691701</v>
      </c>
      <c r="I6" s="11">
        <f t="shared" si="4"/>
        <v>0.60284785188308299</v>
      </c>
      <c r="J6" s="11">
        <f t="shared" si="5"/>
        <v>-0.50609043269449805</v>
      </c>
      <c r="K6" s="7">
        <f t="shared" si="6"/>
        <v>1</v>
      </c>
    </row>
    <row r="7" spans="1:11">
      <c r="A7" s="3">
        <v>6</v>
      </c>
      <c r="B7" s="4">
        <v>410</v>
      </c>
      <c r="C7" s="3">
        <v>1</v>
      </c>
      <c r="D7" s="3">
        <v>0</v>
      </c>
      <c r="E7" s="4">
        <f t="shared" si="0"/>
        <v>-11.77752389215236</v>
      </c>
      <c r="F7" s="11">
        <f t="shared" si="1"/>
        <v>7.6751410089944964E-6</v>
      </c>
      <c r="G7" s="11">
        <f t="shared" si="2"/>
        <v>7.675082101657111E-6</v>
      </c>
      <c r="H7" s="11">
        <f t="shared" si="3"/>
        <v>0.99999232491789836</v>
      </c>
      <c r="I7" s="11">
        <f t="shared" si="4"/>
        <v>0.99999232491789836</v>
      </c>
      <c r="J7" s="11">
        <f t="shared" si="5"/>
        <v>-7.6751115552369211E-6</v>
      </c>
      <c r="K7" s="7">
        <f t="shared" si="6"/>
        <v>0</v>
      </c>
    </row>
    <row r="8" spans="1:11">
      <c r="A8" s="3">
        <v>7</v>
      </c>
      <c r="B8" s="4">
        <v>330</v>
      </c>
      <c r="C8" s="3">
        <v>2</v>
      </c>
      <c r="D8" s="3">
        <v>1</v>
      </c>
      <c r="E8" s="4">
        <f t="shared" si="0"/>
        <v>1.3135847535715399</v>
      </c>
      <c r="F8" s="11">
        <f t="shared" si="1"/>
        <v>3.7194832731570346</v>
      </c>
      <c r="G8" s="11">
        <f t="shared" si="2"/>
        <v>0.78811239660754984</v>
      </c>
      <c r="H8" s="11">
        <f t="shared" si="3"/>
        <v>0.21188760339245016</v>
      </c>
      <c r="I8" s="11">
        <f t="shared" si="4"/>
        <v>0.78811239660754984</v>
      </c>
      <c r="J8" s="11">
        <f t="shared" si="5"/>
        <v>-0.2381145640069347</v>
      </c>
      <c r="K8" s="7">
        <f t="shared" si="6"/>
        <v>1</v>
      </c>
    </row>
    <row r="9" spans="1:11">
      <c r="A9" s="3">
        <v>8</v>
      </c>
      <c r="B9" s="4">
        <v>350</v>
      </c>
      <c r="C9" s="3">
        <v>2</v>
      </c>
      <c r="D9" s="3">
        <v>0</v>
      </c>
      <c r="E9" s="4">
        <f t="shared" si="0"/>
        <v>-1.2653158798214506</v>
      </c>
      <c r="F9" s="11">
        <f t="shared" si="1"/>
        <v>0.28215015652149678</v>
      </c>
      <c r="G9" s="11">
        <f t="shared" si="2"/>
        <v>0.22006015058873971</v>
      </c>
      <c r="H9" s="11">
        <f t="shared" si="3"/>
        <v>0.77993984941126027</v>
      </c>
      <c r="I9" s="11">
        <f t="shared" si="4"/>
        <v>0.77993984941126027</v>
      </c>
      <c r="J9" s="11">
        <f t="shared" si="5"/>
        <v>-0.24853847841151189</v>
      </c>
      <c r="K9" s="7">
        <f t="shared" si="6"/>
        <v>0</v>
      </c>
    </row>
    <row r="10" spans="1:11">
      <c r="A10" s="3">
        <v>9</v>
      </c>
      <c r="B10" s="4">
        <v>420</v>
      </c>
      <c r="C10" s="3">
        <v>4</v>
      </c>
      <c r="D10" s="3">
        <v>0</v>
      </c>
      <c r="E10" s="4">
        <f t="shared" si="0"/>
        <v>-4.7404558723930634</v>
      </c>
      <c r="F10" s="11">
        <f t="shared" si="1"/>
        <v>8.734663385817765E-3</v>
      </c>
      <c r="G10" s="11">
        <f t="shared" si="2"/>
        <v>8.6590296763470655E-3</v>
      </c>
      <c r="H10" s="11">
        <f t="shared" si="3"/>
        <v>0.99134097032365298</v>
      </c>
      <c r="I10" s="11">
        <f t="shared" si="4"/>
        <v>0.99134097032365298</v>
      </c>
      <c r="J10" s="11">
        <f t="shared" si="5"/>
        <v>-8.6967369036133647E-3</v>
      </c>
      <c r="K10" s="7">
        <f t="shared" si="6"/>
        <v>0</v>
      </c>
    </row>
    <row r="11" spans="1:11">
      <c r="A11" s="3">
        <v>10</v>
      </c>
      <c r="B11" s="4">
        <v>380</v>
      </c>
      <c r="C11" s="3">
        <v>3</v>
      </c>
      <c r="D11" s="3">
        <v>0</v>
      </c>
      <c r="E11" s="4">
        <f t="shared" si="0"/>
        <v>-2.3581607177590129</v>
      </c>
      <c r="F11" s="11">
        <f t="shared" si="1"/>
        <v>9.459404844385913E-2</v>
      </c>
      <c r="G11" s="11">
        <f t="shared" si="2"/>
        <v>8.6419297253022456E-2</v>
      </c>
      <c r="H11" s="11">
        <f t="shared" si="3"/>
        <v>0.91358070274697756</v>
      </c>
      <c r="I11" s="11">
        <f t="shared" si="4"/>
        <v>0.91358070274697756</v>
      </c>
      <c r="J11" s="11">
        <f t="shared" si="5"/>
        <v>-9.0383562515620755E-2</v>
      </c>
      <c r="K11" s="7">
        <f t="shared" si="6"/>
        <v>0</v>
      </c>
    </row>
    <row r="12" spans="1:11">
      <c r="A12" s="3">
        <v>11</v>
      </c>
      <c r="B12" s="4">
        <v>360</v>
      </c>
      <c r="C12" s="3">
        <v>4</v>
      </c>
      <c r="D12" s="3">
        <v>1</v>
      </c>
      <c r="E12" s="4">
        <f t="shared" si="0"/>
        <v>2.996246027785908</v>
      </c>
      <c r="F12" s="11">
        <f t="shared" si="1"/>
        <v>20.010277724524514</v>
      </c>
      <c r="G12" s="11">
        <f t="shared" si="2"/>
        <v>0.95240424647824917</v>
      </c>
      <c r="H12" s="11">
        <f t="shared" si="3"/>
        <v>4.7595753521750828E-2</v>
      </c>
      <c r="I12" s="11">
        <f t="shared" si="4"/>
        <v>0.95240424647824917</v>
      </c>
      <c r="J12" s="11">
        <f t="shared" si="5"/>
        <v>-4.8765705666381998E-2</v>
      </c>
      <c r="K12" s="7">
        <f t="shared" si="6"/>
        <v>1</v>
      </c>
    </row>
    <row r="13" spans="1:11">
      <c r="A13" s="3">
        <v>12</v>
      </c>
      <c r="B13" s="4">
        <v>370</v>
      </c>
      <c r="C13" s="3">
        <v>3</v>
      </c>
      <c r="D13" s="3">
        <v>1</v>
      </c>
      <c r="E13" s="4">
        <f t="shared" si="0"/>
        <v>-1.0687104010625177</v>
      </c>
      <c r="F13" s="11">
        <f t="shared" si="1"/>
        <v>0.34345114618376638</v>
      </c>
      <c r="G13" s="11">
        <f t="shared" si="2"/>
        <v>0.25564840758026847</v>
      </c>
      <c r="H13" s="11">
        <f t="shared" si="3"/>
        <v>0.74435159241973148</v>
      </c>
      <c r="I13" s="11">
        <f t="shared" si="4"/>
        <v>0.25564840758026847</v>
      </c>
      <c r="J13" s="11">
        <f t="shared" si="5"/>
        <v>-1.3639521863811868</v>
      </c>
      <c r="K13" s="7">
        <f t="shared" si="6"/>
        <v>0</v>
      </c>
    </row>
    <row r="14" spans="1:11">
      <c r="A14" s="3">
        <v>13</v>
      </c>
      <c r="B14" s="4">
        <v>360</v>
      </c>
      <c r="C14" s="3">
        <v>2</v>
      </c>
      <c r="D14" s="3">
        <v>0</v>
      </c>
      <c r="E14" s="4">
        <f t="shared" si="0"/>
        <v>-2.5547661965179529</v>
      </c>
      <c r="F14" s="11">
        <f t="shared" si="1"/>
        <v>7.7710398905339956E-2</v>
      </c>
      <c r="G14" s="11">
        <f t="shared" si="2"/>
        <v>7.2106939846059329E-2</v>
      </c>
      <c r="H14" s="11">
        <f t="shared" si="3"/>
        <v>0.92789306015394069</v>
      </c>
      <c r="I14" s="11">
        <f t="shared" si="4"/>
        <v>0.92789306015394069</v>
      </c>
      <c r="J14" s="11">
        <f t="shared" si="5"/>
        <v>-7.4838789739299694E-2</v>
      </c>
      <c r="K14" s="7">
        <f t="shared" si="6"/>
        <v>0</v>
      </c>
    </row>
    <row r="15" spans="1:11">
      <c r="A15" s="3">
        <v>14</v>
      </c>
      <c r="B15" s="4">
        <v>380</v>
      </c>
      <c r="C15" s="3">
        <v>4</v>
      </c>
      <c r="D15" s="3">
        <v>1</v>
      </c>
      <c r="E15" s="4">
        <f t="shared" si="0"/>
        <v>0.41734539439291751</v>
      </c>
      <c r="F15" s="11">
        <f t="shared" si="1"/>
        <v>1.5179267057762742</v>
      </c>
      <c r="G15" s="11">
        <f t="shared" si="2"/>
        <v>0.60284785188308299</v>
      </c>
      <c r="H15" s="11">
        <f t="shared" si="3"/>
        <v>0.39715214811691701</v>
      </c>
      <c r="I15" s="11">
        <f t="shared" si="4"/>
        <v>0.60284785188308299</v>
      </c>
      <c r="J15" s="11">
        <f t="shared" si="5"/>
        <v>-0.50609043269449805</v>
      </c>
      <c r="K15" s="7">
        <f t="shared" si="6"/>
        <v>1</v>
      </c>
    </row>
    <row r="16" spans="1:11">
      <c r="A16" s="3">
        <v>15</v>
      </c>
      <c r="B16" s="4">
        <v>350</v>
      </c>
      <c r="C16" s="3">
        <v>4</v>
      </c>
      <c r="D16" s="3">
        <v>1</v>
      </c>
      <c r="E16" s="4">
        <f t="shared" si="0"/>
        <v>4.2856963444824103</v>
      </c>
      <c r="F16" s="11">
        <f t="shared" si="1"/>
        <v>72.653120708987217</v>
      </c>
      <c r="G16" s="11">
        <f t="shared" si="2"/>
        <v>0.98642284277469894</v>
      </c>
      <c r="H16" s="11">
        <f t="shared" si="3"/>
        <v>1.3577157225301062E-2</v>
      </c>
      <c r="I16" s="11">
        <f t="shared" si="4"/>
        <v>0.98642284277469894</v>
      </c>
      <c r="J16" s="11">
        <f t="shared" si="5"/>
        <v>-1.3670169680451684E-2</v>
      </c>
      <c r="K16" s="7">
        <f t="shared" si="6"/>
        <v>1</v>
      </c>
    </row>
    <row r="17" spans="1:11">
      <c r="A17" s="3">
        <v>16</v>
      </c>
      <c r="B17" s="4">
        <v>370</v>
      </c>
      <c r="C17" s="3">
        <v>4</v>
      </c>
      <c r="D17" s="3">
        <v>0</v>
      </c>
      <c r="E17" s="4">
        <f t="shared" si="0"/>
        <v>1.7067957110894127</v>
      </c>
      <c r="F17" s="11">
        <f t="shared" si="1"/>
        <v>5.5112734415973099</v>
      </c>
      <c r="G17" s="11">
        <f t="shared" si="2"/>
        <v>0.84642021119686139</v>
      </c>
      <c r="H17" s="11">
        <f t="shared" si="3"/>
        <v>0.15357978880313861</v>
      </c>
      <c r="I17" s="11">
        <f t="shared" si="4"/>
        <v>0.15357978880313861</v>
      </c>
      <c r="J17" s="11">
        <f t="shared" si="5"/>
        <v>-1.8735350502393087</v>
      </c>
      <c r="K17" s="7">
        <f t="shared" si="6"/>
        <v>1</v>
      </c>
    </row>
    <row r="18" spans="1:11">
      <c r="A18" s="3">
        <v>17</v>
      </c>
      <c r="B18" s="4">
        <v>350</v>
      </c>
      <c r="C18" s="3">
        <v>3</v>
      </c>
      <c r="D18" s="3">
        <v>1</v>
      </c>
      <c r="E18" s="4">
        <f t="shared" si="0"/>
        <v>1.5101902323304799</v>
      </c>
      <c r="F18" s="11">
        <f t="shared" si="1"/>
        <v>4.5275920067753397</v>
      </c>
      <c r="G18" s="11">
        <f t="shared" si="2"/>
        <v>0.81908939755787524</v>
      </c>
      <c r="H18" s="11">
        <f t="shared" si="3"/>
        <v>0.18091060244212476</v>
      </c>
      <c r="I18" s="11">
        <f t="shared" si="4"/>
        <v>0.81908939755787524</v>
      </c>
      <c r="J18" s="11">
        <f t="shared" si="5"/>
        <v>-0.19956204655866935</v>
      </c>
      <c r="K18" s="7">
        <f t="shared" si="6"/>
        <v>1</v>
      </c>
    </row>
    <row r="19" spans="1:11">
      <c r="A19" s="3">
        <v>18</v>
      </c>
      <c r="B19" s="4">
        <v>400</v>
      </c>
      <c r="C19" s="3">
        <v>4</v>
      </c>
      <c r="D19" s="3">
        <v>0</v>
      </c>
      <c r="E19" s="4">
        <f t="shared" si="0"/>
        <v>-2.161555239000073</v>
      </c>
      <c r="F19" s="11">
        <f t="shared" si="1"/>
        <v>0.11514590231223602</v>
      </c>
      <c r="G19" s="11">
        <f t="shared" si="2"/>
        <v>0.10325635602792689</v>
      </c>
      <c r="H19" s="11">
        <f t="shared" si="3"/>
        <v>0.89674364397207307</v>
      </c>
      <c r="I19" s="11">
        <f t="shared" si="4"/>
        <v>0.89674364397207307</v>
      </c>
      <c r="J19" s="11">
        <f t="shared" si="5"/>
        <v>-0.10898525044312377</v>
      </c>
      <c r="K19" s="7">
        <f t="shared" si="6"/>
        <v>0</v>
      </c>
    </row>
    <row r="20" spans="1:11">
      <c r="A20" s="3">
        <v>19</v>
      </c>
      <c r="B20" s="4">
        <v>370</v>
      </c>
      <c r="C20" s="3">
        <v>5</v>
      </c>
      <c r="D20" s="3">
        <v>1</v>
      </c>
      <c r="E20" s="4">
        <f t="shared" si="0"/>
        <v>4.4823018232413432</v>
      </c>
      <c r="F20" s="11">
        <f t="shared" si="1"/>
        <v>88.438007226226929</v>
      </c>
      <c r="G20" s="11">
        <f t="shared" si="2"/>
        <v>0.98881907109725098</v>
      </c>
      <c r="H20" s="11">
        <f t="shared" si="3"/>
        <v>1.1180928902749021E-2</v>
      </c>
      <c r="I20" s="11">
        <f t="shared" si="4"/>
        <v>0.98881907109725098</v>
      </c>
      <c r="J20" s="11">
        <f t="shared" si="5"/>
        <v>-1.1243905351789063E-2</v>
      </c>
      <c r="K20" s="7">
        <f t="shared" si="6"/>
        <v>1</v>
      </c>
    </row>
    <row r="21" spans="1:11">
      <c r="A21" s="5">
        <v>20</v>
      </c>
      <c r="B21" s="6">
        <v>380</v>
      </c>
      <c r="C21" s="5">
        <v>3</v>
      </c>
      <c r="D21" s="5">
        <v>0</v>
      </c>
      <c r="E21" s="6">
        <f t="shared" si="0"/>
        <v>-2.3581607177590129</v>
      </c>
      <c r="F21" s="12">
        <f t="shared" si="1"/>
        <v>9.459404844385913E-2</v>
      </c>
      <c r="G21" s="12">
        <f t="shared" si="2"/>
        <v>8.6419297253022456E-2</v>
      </c>
      <c r="H21" s="12">
        <f t="shared" si="3"/>
        <v>0.91358070274697756</v>
      </c>
      <c r="I21" s="12">
        <f t="shared" si="4"/>
        <v>0.91358070274697756</v>
      </c>
      <c r="J21" s="12">
        <f t="shared" si="5"/>
        <v>-9.0383562515620755E-2</v>
      </c>
      <c r="K21" s="9">
        <f t="shared" si="6"/>
        <v>0</v>
      </c>
    </row>
    <row r="23" spans="1:11" ht="16.5">
      <c r="B23" s="16" t="s">
        <v>39</v>
      </c>
      <c r="C23" s="16" t="s">
        <v>41</v>
      </c>
      <c r="D23" s="17" t="s">
        <v>35</v>
      </c>
      <c r="J23" s="15" t="s">
        <v>8</v>
      </c>
    </row>
    <row r="24" spans="1:11">
      <c r="B24" s="14">
        <v>-0.12894503166964957</v>
      </c>
      <c r="C24" s="14">
        <v>2.7755061121519309</v>
      </c>
      <c r="D24" s="14">
        <v>38.314432980252036</v>
      </c>
      <c r="E24" s="3"/>
      <c r="J24" s="14">
        <f>SUM(J2:J21)</f>
        <v>-6.2183116905453248</v>
      </c>
    </row>
    <row r="26" spans="1:11">
      <c r="J26" s="15" t="s">
        <v>14</v>
      </c>
      <c r="K26" s="16" t="s">
        <v>42</v>
      </c>
    </row>
    <row r="27" spans="1:11">
      <c r="J27" s="14">
        <f>2*(ロジスティック回帰_結果!K24-'変数選択1-1'!J24)</f>
        <v>3.5737688100146556</v>
      </c>
      <c r="K27" s="14">
        <f>CHIDIST(J27,1)</f>
        <v>5.869895567085822E-2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3:D7"/>
  <sheetViews>
    <sheetView topLeftCell="A3" zoomScaleNormal="100" workbookViewId="0">
      <selection activeCell="A3" sqref="A3"/>
    </sheetView>
  </sheetViews>
  <sheetFormatPr defaultRowHeight="13.5"/>
  <cols>
    <col min="1" max="1" width="25.125" bestFit="1" customWidth="1"/>
    <col min="2" max="3" width="16.375" bestFit="1" customWidth="1"/>
    <col min="4" max="4" width="5.75" customWidth="1"/>
    <col min="5" max="12" width="7.5" bestFit="1" customWidth="1"/>
    <col min="13" max="13" width="21.625" bestFit="1" customWidth="1"/>
    <col min="14" max="14" width="18.375" bestFit="1" customWidth="1"/>
    <col min="15" max="22" width="7.5" bestFit="1" customWidth="1"/>
    <col min="23" max="23" width="21.625" bestFit="1" customWidth="1"/>
    <col min="24" max="24" width="5.75" bestFit="1" customWidth="1"/>
  </cols>
  <sheetData>
    <row r="3" spans="1:4">
      <c r="A3" s="20" t="s">
        <v>30</v>
      </c>
      <c r="B3" s="20" t="s">
        <v>32</v>
      </c>
    </row>
    <row r="4" spans="1:4">
      <c r="A4" s="20" t="s">
        <v>31</v>
      </c>
      <c r="B4" t="s">
        <v>20</v>
      </c>
      <c r="C4" t="s">
        <v>21</v>
      </c>
      <c r="D4" t="s">
        <v>19</v>
      </c>
    </row>
    <row r="5" spans="1:4">
      <c r="A5" s="21" t="s">
        <v>20</v>
      </c>
      <c r="B5" s="22">
        <v>10</v>
      </c>
      <c r="C5" s="22">
        <v>1</v>
      </c>
      <c r="D5" s="22">
        <v>11</v>
      </c>
    </row>
    <row r="6" spans="1:4">
      <c r="A6" s="21" t="s">
        <v>21</v>
      </c>
      <c r="B6" s="22">
        <v>1</v>
      </c>
      <c r="C6" s="22">
        <v>8</v>
      </c>
      <c r="D6" s="22">
        <v>9</v>
      </c>
    </row>
    <row r="7" spans="1:4">
      <c r="A7" s="21" t="s">
        <v>19</v>
      </c>
      <c r="B7" s="22">
        <v>11</v>
      </c>
      <c r="C7" s="22">
        <v>9</v>
      </c>
      <c r="D7" s="22">
        <v>20</v>
      </c>
    </row>
  </sheetData>
  <phoneticPr fontId="1"/>
  <pageMargins left="0.7" right="0.7" top="0.75" bottom="0.75" header="0.3" footer="0.3"/>
  <pageSetup paperSize="9" orientation="portrait" horizontalDpi="0" verticalDpi="0"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L28"/>
  <sheetViews>
    <sheetView zoomScaleNormal="100" workbookViewId="0"/>
  </sheetViews>
  <sheetFormatPr defaultRowHeight="13.5"/>
  <cols>
    <col min="1" max="1" width="7.125" bestFit="1" customWidth="1"/>
    <col min="2" max="2" width="8.25" bestFit="1" customWidth="1"/>
    <col min="3" max="4" width="9" bestFit="1" customWidth="1"/>
    <col min="5" max="5" width="17.625" bestFit="1" customWidth="1"/>
    <col min="6" max="6" width="16.5" bestFit="1" customWidth="1"/>
    <col min="7" max="7" width="20.625" bestFit="1" customWidth="1"/>
    <col min="8" max="10" width="6.5" bestFit="1" customWidth="1"/>
    <col min="11" max="11" width="13" bestFit="1" customWidth="1"/>
  </cols>
  <sheetData>
    <row r="1" spans="1:12" s="23" customFormat="1" ht="16.5">
      <c r="A1" s="15" t="s">
        <v>34</v>
      </c>
      <c r="B1" s="15" t="s">
        <v>1</v>
      </c>
      <c r="C1" s="15" t="s">
        <v>22</v>
      </c>
      <c r="D1" s="15" t="s">
        <v>2</v>
      </c>
      <c r="E1" s="15" t="s">
        <v>0</v>
      </c>
      <c r="F1" s="16" t="s">
        <v>23</v>
      </c>
      <c r="G1" s="16" t="s">
        <v>24</v>
      </c>
      <c r="H1" s="17" t="s">
        <v>3</v>
      </c>
      <c r="I1" s="18" t="s">
        <v>25</v>
      </c>
      <c r="J1" s="24" t="s">
        <v>5</v>
      </c>
      <c r="K1" s="18" t="s">
        <v>26</v>
      </c>
      <c r="L1" s="18" t="s">
        <v>7</v>
      </c>
    </row>
    <row r="2" spans="1:12">
      <c r="A2" s="1">
        <v>1</v>
      </c>
      <c r="B2" s="1">
        <v>27</v>
      </c>
      <c r="C2" s="2">
        <v>410</v>
      </c>
      <c r="D2" s="1">
        <v>2</v>
      </c>
      <c r="E2" s="1">
        <v>0</v>
      </c>
      <c r="F2" s="2">
        <f t="shared" ref="F2:F21" si="0">SUMPRODUCT(B2:D2,$B$24:$D$24)+$E$24</f>
        <v>-14.571995620381614</v>
      </c>
      <c r="G2" s="10">
        <f t="shared" ref="G2:G21" si="1">EXP(F2)</f>
        <v>4.6931313765753019E-7</v>
      </c>
      <c r="H2" s="10">
        <f t="shared" ref="H2:H21" si="2">G2/(1+G2)</f>
        <v>4.6931291740281235E-7</v>
      </c>
      <c r="I2" s="10">
        <f t="shared" ref="I2:I21" si="3">1-H2</f>
        <v>0.99999953068708258</v>
      </c>
      <c r="J2" s="10">
        <f t="shared" ref="J2:J21" si="4">IF(E2=1,H2,I2)</f>
        <v>0.99999953068708258</v>
      </c>
      <c r="K2" s="10">
        <f t="shared" ref="K2:K21" si="5">LN(J2)</f>
        <v>-4.6931302754448345E-7</v>
      </c>
      <c r="L2" s="8">
        <f>IF(H2&gt;=0.5,1,0)</f>
        <v>0</v>
      </c>
    </row>
    <row r="3" spans="1:12">
      <c r="A3" s="3">
        <v>2</v>
      </c>
      <c r="B3" s="3">
        <v>42</v>
      </c>
      <c r="C3" s="4">
        <v>390</v>
      </c>
      <c r="D3" s="3">
        <v>3</v>
      </c>
      <c r="E3" s="3">
        <v>0</v>
      </c>
      <c r="F3" s="4">
        <f t="shared" si="0"/>
        <v>-13.484128911219372</v>
      </c>
      <c r="G3" s="11">
        <f t="shared" si="1"/>
        <v>1.3928912833051145E-6</v>
      </c>
      <c r="H3" s="11">
        <f t="shared" si="2"/>
        <v>1.3928893431616899E-6</v>
      </c>
      <c r="I3" s="11">
        <f t="shared" si="3"/>
        <v>0.9999986071106568</v>
      </c>
      <c r="J3" s="11">
        <f t="shared" si="4"/>
        <v>0.9999986071106568</v>
      </c>
      <c r="K3" s="11">
        <f t="shared" si="5"/>
        <v>-1.3928903132704061E-6</v>
      </c>
      <c r="L3" s="7">
        <f t="shared" ref="L3:L21" si="6">IF(H3&gt;=0.5,1,0)</f>
        <v>0</v>
      </c>
    </row>
    <row r="4" spans="1:12">
      <c r="A4" s="3">
        <v>3</v>
      </c>
      <c r="B4" s="3">
        <v>26</v>
      </c>
      <c r="C4" s="4">
        <v>340</v>
      </c>
      <c r="D4" s="3">
        <v>6</v>
      </c>
      <c r="E4" s="3">
        <v>1</v>
      </c>
      <c r="F4" s="4">
        <f t="shared" si="0"/>
        <v>17.419126558074822</v>
      </c>
      <c r="G4" s="11">
        <f t="shared" si="1"/>
        <v>36730813.221449092</v>
      </c>
      <c r="H4" s="11">
        <f t="shared" si="2"/>
        <v>0.99999997277490249</v>
      </c>
      <c r="I4" s="11">
        <f t="shared" si="3"/>
        <v>2.7225097509742113E-8</v>
      </c>
      <c r="J4" s="11">
        <f t="shared" si="4"/>
        <v>0.99999997277490249</v>
      </c>
      <c r="K4" s="11">
        <f t="shared" si="5"/>
        <v>-2.7225097880345087E-8</v>
      </c>
      <c r="L4" s="7">
        <f t="shared" si="6"/>
        <v>1</v>
      </c>
    </row>
    <row r="5" spans="1:12">
      <c r="A5" s="3">
        <v>4</v>
      </c>
      <c r="B5" s="3">
        <v>25</v>
      </c>
      <c r="C5" s="4">
        <v>360</v>
      </c>
      <c r="D5" s="3">
        <v>3</v>
      </c>
      <c r="E5" s="3">
        <v>0</v>
      </c>
      <c r="F5" s="4">
        <f t="shared" si="0"/>
        <v>-4.6657662513247544E-2</v>
      </c>
      <c r="G5" s="11">
        <f t="shared" si="1"/>
        <v>0.95441407338569939</v>
      </c>
      <c r="H5" s="11">
        <f t="shared" si="2"/>
        <v>0.48833769996975857</v>
      </c>
      <c r="I5" s="11">
        <f t="shared" si="3"/>
        <v>0.51166230003024138</v>
      </c>
      <c r="J5" s="11">
        <f t="shared" si="4"/>
        <v>0.51166230003024138</v>
      </c>
      <c r="K5" s="11">
        <f t="shared" si="5"/>
        <v>-0.67009044180821598</v>
      </c>
      <c r="L5" s="7">
        <f t="shared" si="6"/>
        <v>0</v>
      </c>
    </row>
    <row r="6" spans="1:12">
      <c r="A6" s="3">
        <v>5</v>
      </c>
      <c r="B6" s="3">
        <v>19</v>
      </c>
      <c r="C6" s="4">
        <v>380</v>
      </c>
      <c r="D6" s="3">
        <v>4</v>
      </c>
      <c r="E6" s="3">
        <v>1</v>
      </c>
      <c r="F6" s="4">
        <f t="shared" si="0"/>
        <v>4.1624028532255579</v>
      </c>
      <c r="G6" s="11">
        <f t="shared" si="1"/>
        <v>64.225662177910337</v>
      </c>
      <c r="H6" s="11">
        <f t="shared" si="2"/>
        <v>0.98466861099436009</v>
      </c>
      <c r="I6" s="11">
        <f t="shared" si="3"/>
        <v>1.5331389005639906E-2</v>
      </c>
      <c r="J6" s="11">
        <f t="shared" si="4"/>
        <v>0.98466861099436009</v>
      </c>
      <c r="K6" s="11">
        <f t="shared" si="5"/>
        <v>-1.5450129955901535E-2</v>
      </c>
      <c r="L6" s="7">
        <f t="shared" si="6"/>
        <v>1</v>
      </c>
    </row>
    <row r="7" spans="1:12">
      <c r="A7" s="3">
        <v>6</v>
      </c>
      <c r="B7" s="3">
        <v>19</v>
      </c>
      <c r="C7" s="4">
        <v>410</v>
      </c>
      <c r="D7" s="3">
        <v>1</v>
      </c>
      <c r="E7" s="3">
        <v>0</v>
      </c>
      <c r="F7" s="4">
        <f t="shared" si="0"/>
        <v>-15.53422158053489</v>
      </c>
      <c r="G7" s="11">
        <f t="shared" si="1"/>
        <v>1.7929710895432578E-7</v>
      </c>
      <c r="H7" s="11">
        <f t="shared" si="2"/>
        <v>1.7929707680687827E-7</v>
      </c>
      <c r="I7" s="11">
        <f t="shared" si="3"/>
        <v>0.99999982070292315</v>
      </c>
      <c r="J7" s="11">
        <f t="shared" si="4"/>
        <v>0.99999982070292315</v>
      </c>
      <c r="K7" s="11">
        <f t="shared" si="5"/>
        <v>-1.7929709292588127E-7</v>
      </c>
      <c r="L7" s="7">
        <f t="shared" si="6"/>
        <v>0</v>
      </c>
    </row>
    <row r="8" spans="1:12">
      <c r="A8" s="3">
        <v>7</v>
      </c>
      <c r="B8" s="3">
        <v>20</v>
      </c>
      <c r="C8" s="4">
        <v>330</v>
      </c>
      <c r="D8" s="3">
        <v>2</v>
      </c>
      <c r="E8" s="3">
        <v>1</v>
      </c>
      <c r="F8" s="4">
        <f t="shared" si="0"/>
        <v>2.7929438986267385</v>
      </c>
      <c r="G8" s="11">
        <f t="shared" si="1"/>
        <v>16.329020092954075</v>
      </c>
      <c r="H8" s="11">
        <f t="shared" si="2"/>
        <v>0.94229333253490788</v>
      </c>
      <c r="I8" s="11">
        <f t="shared" si="3"/>
        <v>5.7706667465092121E-2</v>
      </c>
      <c r="J8" s="11">
        <f t="shared" si="4"/>
        <v>0.94229333253490788</v>
      </c>
      <c r="K8" s="11">
        <f t="shared" si="5"/>
        <v>-5.9438659529461348E-2</v>
      </c>
      <c r="L8" s="7">
        <f t="shared" si="6"/>
        <v>1</v>
      </c>
    </row>
    <row r="9" spans="1:12">
      <c r="A9" s="3">
        <v>8</v>
      </c>
      <c r="B9" s="3">
        <v>21</v>
      </c>
      <c r="C9" s="4">
        <v>350</v>
      </c>
      <c r="D9" s="3">
        <v>2</v>
      </c>
      <c r="E9" s="3">
        <v>0</v>
      </c>
      <c r="F9" s="4">
        <f t="shared" si="0"/>
        <v>-1.1869543413473664</v>
      </c>
      <c r="G9" s="11">
        <f t="shared" si="1"/>
        <v>0.30514923060926791</v>
      </c>
      <c r="H9" s="11">
        <f t="shared" si="2"/>
        <v>0.23380409186374695</v>
      </c>
      <c r="I9" s="11">
        <f t="shared" si="3"/>
        <v>0.76619590813625305</v>
      </c>
      <c r="J9" s="11">
        <f t="shared" si="4"/>
        <v>0.76619590813625305</v>
      </c>
      <c r="K9" s="11">
        <f t="shared" si="5"/>
        <v>-0.26631738719414916</v>
      </c>
      <c r="L9" s="7">
        <f t="shared" si="6"/>
        <v>0</v>
      </c>
    </row>
    <row r="10" spans="1:12">
      <c r="A10" s="3">
        <v>9</v>
      </c>
      <c r="B10" s="3">
        <v>28</v>
      </c>
      <c r="C10" s="4">
        <v>420</v>
      </c>
      <c r="D10" s="3">
        <v>4</v>
      </c>
      <c r="E10" s="3">
        <v>0</v>
      </c>
      <c r="F10" s="4">
        <f t="shared" si="0"/>
        <v>-7.1698689313171542</v>
      </c>
      <c r="G10" s="11">
        <f t="shared" si="1"/>
        <v>7.6942357195255225E-4</v>
      </c>
      <c r="H10" s="11">
        <f t="shared" si="2"/>
        <v>7.6883201447774127E-4</v>
      </c>
      <c r="I10" s="11">
        <f t="shared" si="3"/>
        <v>0.99923116798552225</v>
      </c>
      <c r="J10" s="11">
        <f t="shared" si="4"/>
        <v>0.99923116798552225</v>
      </c>
      <c r="K10" s="11">
        <f t="shared" si="5"/>
        <v>-7.6912771738461469E-4</v>
      </c>
      <c r="L10" s="7">
        <f t="shared" si="6"/>
        <v>0</v>
      </c>
    </row>
    <row r="11" spans="1:12">
      <c r="A11" s="3">
        <v>10</v>
      </c>
      <c r="B11" s="3">
        <v>31</v>
      </c>
      <c r="C11" s="4">
        <v>380</v>
      </c>
      <c r="D11" s="3">
        <v>3</v>
      </c>
      <c r="E11" s="3">
        <v>0</v>
      </c>
      <c r="F11" s="4">
        <f t="shared" si="0"/>
        <v>-6.4354668343405734</v>
      </c>
      <c r="G11" s="11">
        <f t="shared" si="1"/>
        <v>1.6036598841209523E-3</v>
      </c>
      <c r="H11" s="11">
        <f t="shared" si="2"/>
        <v>1.6010922766660871E-3</v>
      </c>
      <c r="I11" s="11">
        <f t="shared" si="3"/>
        <v>0.99839890772333395</v>
      </c>
      <c r="J11" s="11">
        <f t="shared" si="4"/>
        <v>0.99839890772333395</v>
      </c>
      <c r="K11" s="11">
        <f t="shared" si="5"/>
        <v>-1.602375394681706E-3</v>
      </c>
      <c r="L11" s="7">
        <f t="shared" si="6"/>
        <v>0</v>
      </c>
    </row>
    <row r="12" spans="1:12">
      <c r="A12" s="3">
        <v>11</v>
      </c>
      <c r="B12" s="3">
        <v>34</v>
      </c>
      <c r="C12" s="4">
        <v>360</v>
      </c>
      <c r="D12" s="3">
        <v>4</v>
      </c>
      <c r="E12" s="3">
        <v>1</v>
      </c>
      <c r="F12" s="4">
        <f t="shared" si="0"/>
        <v>0.43378611126937017</v>
      </c>
      <c r="G12" s="11">
        <f t="shared" si="1"/>
        <v>1.543088783515902</v>
      </c>
      <c r="H12" s="11">
        <f t="shared" si="2"/>
        <v>0.60677739350591298</v>
      </c>
      <c r="I12" s="11">
        <f t="shared" si="3"/>
        <v>0.39322260649408702</v>
      </c>
      <c r="J12" s="11">
        <f t="shared" si="4"/>
        <v>0.60677739350591298</v>
      </c>
      <c r="K12" s="11">
        <f t="shared" si="5"/>
        <v>-0.49959328746557619</v>
      </c>
      <c r="L12" s="7">
        <f t="shared" si="6"/>
        <v>1</v>
      </c>
    </row>
    <row r="13" spans="1:12">
      <c r="A13" s="3">
        <v>12</v>
      </c>
      <c r="B13" s="3">
        <v>23</v>
      </c>
      <c r="C13" s="4">
        <v>370</v>
      </c>
      <c r="D13" s="3">
        <v>3</v>
      </c>
      <c r="E13" s="3">
        <v>1</v>
      </c>
      <c r="F13" s="4">
        <f t="shared" si="0"/>
        <v>-0.83215131657369312</v>
      </c>
      <c r="G13" s="11">
        <f t="shared" si="1"/>
        <v>0.43511221459530275</v>
      </c>
      <c r="H13" s="11">
        <f t="shared" si="2"/>
        <v>0.30319037784651776</v>
      </c>
      <c r="I13" s="11">
        <f t="shared" si="3"/>
        <v>0.6968096221534823</v>
      </c>
      <c r="J13" s="11">
        <f t="shared" si="4"/>
        <v>0.30319037784651776</v>
      </c>
      <c r="K13" s="11">
        <f t="shared" si="5"/>
        <v>-1.1933943610522009</v>
      </c>
      <c r="L13" s="7">
        <f t="shared" si="6"/>
        <v>0</v>
      </c>
    </row>
    <row r="14" spans="1:12">
      <c r="A14" s="3">
        <v>13</v>
      </c>
      <c r="B14" s="3">
        <v>27</v>
      </c>
      <c r="C14" s="4">
        <v>360</v>
      </c>
      <c r="D14" s="3">
        <v>2</v>
      </c>
      <c r="E14" s="3">
        <v>0</v>
      </c>
      <c r="F14" s="4">
        <f t="shared" si="0"/>
        <v>-5.8267054863729584</v>
      </c>
      <c r="G14" s="11">
        <f t="shared" si="1"/>
        <v>2.947772477076015E-3</v>
      </c>
      <c r="H14" s="11">
        <f t="shared" si="2"/>
        <v>2.9391086534801499E-3</v>
      </c>
      <c r="I14" s="11">
        <f t="shared" si="3"/>
        <v>0.99706089134651987</v>
      </c>
      <c r="J14" s="11">
        <f t="shared" si="4"/>
        <v>0.99706089134651987</v>
      </c>
      <c r="K14" s="11">
        <f t="shared" si="5"/>
        <v>-2.9434363150437869E-3</v>
      </c>
      <c r="L14" s="7">
        <f t="shared" si="6"/>
        <v>0</v>
      </c>
    </row>
    <row r="15" spans="1:12">
      <c r="A15" s="3">
        <v>14</v>
      </c>
      <c r="B15" s="3">
        <v>23</v>
      </c>
      <c r="C15" s="4">
        <v>380</v>
      </c>
      <c r="D15" s="3">
        <v>4</v>
      </c>
      <c r="E15" s="3">
        <v>1</v>
      </c>
      <c r="F15" s="4">
        <f t="shared" si="0"/>
        <v>2.2352741077429954</v>
      </c>
      <c r="G15" s="11">
        <f t="shared" si="1"/>
        <v>9.3490441463983842</v>
      </c>
      <c r="H15" s="11">
        <f t="shared" si="2"/>
        <v>0.90337271869228475</v>
      </c>
      <c r="I15" s="11">
        <f t="shared" si="3"/>
        <v>9.6627281307715251E-2</v>
      </c>
      <c r="J15" s="11">
        <f t="shared" si="4"/>
        <v>0.90337271869228475</v>
      </c>
      <c r="K15" s="11">
        <f t="shared" si="5"/>
        <v>-0.10162005469859427</v>
      </c>
      <c r="L15" s="7">
        <f t="shared" si="6"/>
        <v>1</v>
      </c>
    </row>
    <row r="16" spans="1:12">
      <c r="A16" s="3">
        <v>15</v>
      </c>
      <c r="B16" s="3">
        <v>33</v>
      </c>
      <c r="C16" s="4">
        <v>350</v>
      </c>
      <c r="D16" s="3">
        <v>4</v>
      </c>
      <c r="E16" s="3">
        <v>1</v>
      </c>
      <c r="F16" s="4">
        <f t="shared" si="0"/>
        <v>2.6646263244417412</v>
      </c>
      <c r="G16" s="11">
        <f t="shared" si="1"/>
        <v>14.362581597427168</v>
      </c>
      <c r="H16" s="11">
        <f t="shared" si="2"/>
        <v>0.93490677373082443</v>
      </c>
      <c r="I16" s="11">
        <f t="shared" si="3"/>
        <v>6.5093226269175575E-2</v>
      </c>
      <c r="J16" s="11">
        <f t="shared" si="4"/>
        <v>0.93490677373082443</v>
      </c>
      <c r="K16" s="11">
        <f t="shared" si="5"/>
        <v>-6.7308461904307296E-2</v>
      </c>
      <c r="L16" s="7">
        <f t="shared" si="6"/>
        <v>1</v>
      </c>
    </row>
    <row r="17" spans="1:12">
      <c r="A17" s="3">
        <v>16</v>
      </c>
      <c r="B17" s="3">
        <v>29</v>
      </c>
      <c r="C17" s="4">
        <v>370</v>
      </c>
      <c r="D17" s="3">
        <v>4</v>
      </c>
      <c r="E17" s="3">
        <v>0</v>
      </c>
      <c r="F17" s="4">
        <f t="shared" si="0"/>
        <v>1.0936390163208642</v>
      </c>
      <c r="G17" s="11">
        <f t="shared" si="1"/>
        <v>2.9851172216883541</v>
      </c>
      <c r="H17" s="11">
        <f t="shared" si="2"/>
        <v>0.74906635253847431</v>
      </c>
      <c r="I17" s="11">
        <f t="shared" si="3"/>
        <v>0.25093364746152569</v>
      </c>
      <c r="J17" s="11">
        <f t="shared" si="4"/>
        <v>0.25093364746152569</v>
      </c>
      <c r="K17" s="11">
        <f t="shared" si="5"/>
        <v>-1.3825667275406242</v>
      </c>
      <c r="L17" s="7">
        <f t="shared" si="6"/>
        <v>1</v>
      </c>
    </row>
    <row r="18" spans="1:12">
      <c r="A18" s="3">
        <v>17</v>
      </c>
      <c r="B18" s="3">
        <v>25</v>
      </c>
      <c r="C18" s="4">
        <v>350</v>
      </c>
      <c r="D18" s="3">
        <v>3</v>
      </c>
      <c r="E18" s="3">
        <v>1</v>
      </c>
      <c r="F18" s="4">
        <f t="shared" si="0"/>
        <v>1.7024003642884722</v>
      </c>
      <c r="G18" s="11">
        <f t="shared" si="1"/>
        <v>5.4871026419432525</v>
      </c>
      <c r="H18" s="11">
        <f t="shared" si="2"/>
        <v>0.84584797633162723</v>
      </c>
      <c r="I18" s="11">
        <f t="shared" si="3"/>
        <v>0.15415202366837277</v>
      </c>
      <c r="J18" s="11">
        <f t="shared" si="4"/>
        <v>0.84584797633162723</v>
      </c>
      <c r="K18" s="11">
        <f t="shared" si="5"/>
        <v>-0.16741563253088831</v>
      </c>
      <c r="L18" s="7">
        <f t="shared" si="6"/>
        <v>1</v>
      </c>
    </row>
    <row r="19" spans="1:12">
      <c r="A19" s="3">
        <v>18</v>
      </c>
      <c r="B19" s="3">
        <v>40</v>
      </c>
      <c r="C19" s="4">
        <v>400</v>
      </c>
      <c r="D19" s="3">
        <v>4</v>
      </c>
      <c r="E19" s="3">
        <v>0</v>
      </c>
      <c r="F19" s="4">
        <f t="shared" si="0"/>
        <v>-9.4531391141614023</v>
      </c>
      <c r="G19" s="11">
        <f t="shared" si="1"/>
        <v>7.8442937042702267E-5</v>
      </c>
      <c r="H19" s="11">
        <f t="shared" si="2"/>
        <v>7.8436784230975006E-5</v>
      </c>
      <c r="I19" s="11">
        <f t="shared" si="3"/>
        <v>0.99992156321576897</v>
      </c>
      <c r="J19" s="11">
        <f t="shared" si="4"/>
        <v>0.99992156321576897</v>
      </c>
      <c r="K19" s="11">
        <f t="shared" si="5"/>
        <v>-7.8439860556454532E-5</v>
      </c>
      <c r="L19" s="7">
        <f t="shared" si="6"/>
        <v>0</v>
      </c>
    </row>
    <row r="20" spans="1:12">
      <c r="A20" s="3">
        <v>19</v>
      </c>
      <c r="B20" s="3">
        <v>24</v>
      </c>
      <c r="C20" s="4">
        <v>370</v>
      </c>
      <c r="D20" s="3">
        <v>5</v>
      </c>
      <c r="E20" s="3">
        <v>1</v>
      </c>
      <c r="F20" s="4">
        <f t="shared" si="0"/>
        <v>8.3190333992924934</v>
      </c>
      <c r="G20" s="11">
        <f t="shared" si="1"/>
        <v>4101.1938748482544</v>
      </c>
      <c r="H20" s="11">
        <f t="shared" si="2"/>
        <v>0.99975622800128217</v>
      </c>
      <c r="I20" s="11">
        <f t="shared" si="3"/>
        <v>2.4377199871783439E-4</v>
      </c>
      <c r="J20" s="11">
        <f t="shared" si="4"/>
        <v>0.99975622800128217</v>
      </c>
      <c r="K20" s="11">
        <f t="shared" si="5"/>
        <v>-2.4380171594109656E-4</v>
      </c>
      <c r="L20" s="7">
        <f t="shared" si="6"/>
        <v>1</v>
      </c>
    </row>
    <row r="21" spans="1:12">
      <c r="A21" s="5">
        <v>20</v>
      </c>
      <c r="B21" s="5">
        <v>30</v>
      </c>
      <c r="C21" s="6">
        <v>380</v>
      </c>
      <c r="D21" s="5">
        <v>3</v>
      </c>
      <c r="E21" s="5">
        <v>0</v>
      </c>
      <c r="F21" s="6">
        <f t="shared" si="0"/>
        <v>-5.9536846479699506</v>
      </c>
      <c r="G21" s="12">
        <f t="shared" si="1"/>
        <v>2.5962565809932296E-3</v>
      </c>
      <c r="H21" s="12">
        <f t="shared" si="2"/>
        <v>2.589533487634257E-3</v>
      </c>
      <c r="I21" s="12">
        <f t="shared" si="3"/>
        <v>0.99741046651236576</v>
      </c>
      <c r="J21" s="12">
        <f t="shared" si="4"/>
        <v>0.99741046651236576</v>
      </c>
      <c r="K21" s="12">
        <f t="shared" si="5"/>
        <v>-2.5928921289384054E-3</v>
      </c>
      <c r="L21" s="9">
        <f t="shared" si="6"/>
        <v>0</v>
      </c>
    </row>
    <row r="23" spans="1:12" ht="16.5">
      <c r="B23" s="16" t="s">
        <v>38</v>
      </c>
      <c r="C23" s="16" t="s">
        <v>39</v>
      </c>
      <c r="D23" s="16" t="s">
        <v>40</v>
      </c>
      <c r="E23" s="17" t="s">
        <v>35</v>
      </c>
      <c r="K23" s="15" t="s">
        <v>8</v>
      </c>
    </row>
    <row r="24" spans="1:12">
      <c r="B24" s="14">
        <v>-0.48178218637064352</v>
      </c>
      <c r="C24" s="14">
        <v>-0.17490580268017308</v>
      </c>
      <c r="D24" s="14">
        <v>4.816483451118418</v>
      </c>
      <c r="E24" s="14">
        <v>60.514535608259891</v>
      </c>
      <c r="F24" s="3"/>
      <c r="K24" s="14">
        <f>SUM(K2:K21)</f>
        <v>-4.431427285537997</v>
      </c>
    </row>
    <row r="26" spans="1:12">
      <c r="B26" t="s">
        <v>13</v>
      </c>
      <c r="K26" s="25"/>
      <c r="L26" s="25"/>
    </row>
    <row r="27" spans="1:12">
      <c r="B27" s="15" t="s">
        <v>1</v>
      </c>
      <c r="C27" s="15" t="s">
        <v>22</v>
      </c>
      <c r="D27" s="15" t="s">
        <v>2</v>
      </c>
      <c r="K27" s="26"/>
      <c r="L27" s="26"/>
    </row>
    <row r="28" spans="1:12">
      <c r="B28" s="14">
        <f>EXP(B24)</f>
        <v>0.61768158658163885</v>
      </c>
      <c r="C28" s="14">
        <f t="shared" ref="C28:D28" si="7">EXP(C24)</f>
        <v>0.83953609909509841</v>
      </c>
      <c r="D28" s="14">
        <f t="shared" si="7"/>
        <v>123.52992706416603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24"/>
  <sheetViews>
    <sheetView zoomScaleNormal="100" workbookViewId="0"/>
  </sheetViews>
  <sheetFormatPr defaultRowHeight="13.5"/>
  <cols>
    <col min="1" max="1" width="7.125" bestFit="1" customWidth="1"/>
    <col min="2" max="3" width="6.5" bestFit="1" customWidth="1"/>
    <col min="4" max="4" width="9" bestFit="1" customWidth="1"/>
    <col min="5" max="5" width="17.625" bestFit="1" customWidth="1"/>
    <col min="6" max="6" width="16.25" bestFit="1" customWidth="1"/>
    <col min="7" max="7" width="18.375" bestFit="1" customWidth="1"/>
    <col min="8" max="10" width="6.5" bestFit="1" customWidth="1"/>
    <col min="11" max="11" width="8.5" bestFit="1" customWidth="1"/>
  </cols>
  <sheetData>
    <row r="1" spans="1:12" s="23" customFormat="1" ht="16.5">
      <c r="A1" s="15" t="s">
        <v>34</v>
      </c>
      <c r="B1" s="15" t="s">
        <v>1</v>
      </c>
      <c r="C1" s="15" t="s">
        <v>22</v>
      </c>
      <c r="D1" s="15" t="s">
        <v>2</v>
      </c>
      <c r="E1" s="15" t="s">
        <v>0</v>
      </c>
      <c r="F1" s="16" t="s">
        <v>23</v>
      </c>
      <c r="G1" s="16" t="s">
        <v>29</v>
      </c>
      <c r="H1" s="17" t="s">
        <v>3</v>
      </c>
      <c r="I1" s="18" t="s">
        <v>25</v>
      </c>
      <c r="J1" s="24" t="s">
        <v>5</v>
      </c>
      <c r="K1" s="18" t="s">
        <v>26</v>
      </c>
      <c r="L1" s="18" t="s">
        <v>7</v>
      </c>
    </row>
    <row r="2" spans="1:12">
      <c r="A2" s="1">
        <v>1</v>
      </c>
      <c r="B2" s="1">
        <v>27</v>
      </c>
      <c r="C2" s="2">
        <v>410</v>
      </c>
      <c r="D2" s="1">
        <v>2</v>
      </c>
      <c r="E2" s="1">
        <v>0</v>
      </c>
      <c r="F2" s="2">
        <f>SUMPRODUCT(B2:D2,$B$24:$D$24)+$E$24</f>
        <v>0</v>
      </c>
      <c r="G2" s="10">
        <f>EXP(F2)</f>
        <v>1</v>
      </c>
      <c r="H2" s="10">
        <f>G2/(1+G2)</f>
        <v>0.5</v>
      </c>
      <c r="I2" s="10">
        <f>1-H2</f>
        <v>0.5</v>
      </c>
      <c r="J2" s="10">
        <f>IF(E2=1,H2,I2)</f>
        <v>0.5</v>
      </c>
      <c r="K2" s="10">
        <f>LN(J2)</f>
        <v>-0.69314718055994529</v>
      </c>
      <c r="L2" s="8">
        <f t="shared" ref="L2:L21" si="0">IF(H2&gt;=0.5,1,0)</f>
        <v>1</v>
      </c>
    </row>
    <row r="3" spans="1:12">
      <c r="A3" s="3">
        <v>2</v>
      </c>
      <c r="B3" s="3">
        <v>42</v>
      </c>
      <c r="C3" s="4">
        <v>390</v>
      </c>
      <c r="D3" s="3">
        <v>3</v>
      </c>
      <c r="E3" s="3">
        <v>0</v>
      </c>
      <c r="F3" s="4">
        <f t="shared" ref="F3:F21" si="1">SUMPRODUCT(B3:D3,$B$24:$D$24)+$E$24</f>
        <v>0</v>
      </c>
      <c r="G3" s="11">
        <f t="shared" ref="G3:G21" si="2">EXP(F3)</f>
        <v>1</v>
      </c>
      <c r="H3" s="11">
        <f t="shared" ref="H3:H21" si="3">G3/(1+G3)</f>
        <v>0.5</v>
      </c>
      <c r="I3" s="11">
        <f t="shared" ref="I3:I21" si="4">1-H3</f>
        <v>0.5</v>
      </c>
      <c r="J3" s="11">
        <f t="shared" ref="J3:J21" si="5">IF(E3=1,H3,I3)</f>
        <v>0.5</v>
      </c>
      <c r="K3" s="11">
        <f t="shared" ref="K3:K21" si="6">LN(J3)</f>
        <v>-0.69314718055994529</v>
      </c>
      <c r="L3" s="7">
        <f t="shared" si="0"/>
        <v>1</v>
      </c>
    </row>
    <row r="4" spans="1:12">
      <c r="A4" s="3">
        <v>3</v>
      </c>
      <c r="B4" s="3">
        <v>26</v>
      </c>
      <c r="C4" s="4">
        <v>340</v>
      </c>
      <c r="D4" s="3">
        <v>6</v>
      </c>
      <c r="E4" s="3">
        <v>1</v>
      </c>
      <c r="F4" s="4">
        <f t="shared" si="1"/>
        <v>0</v>
      </c>
      <c r="G4" s="11">
        <f t="shared" si="2"/>
        <v>1</v>
      </c>
      <c r="H4" s="11">
        <f t="shared" si="3"/>
        <v>0.5</v>
      </c>
      <c r="I4" s="11">
        <f t="shared" si="4"/>
        <v>0.5</v>
      </c>
      <c r="J4" s="11">
        <f t="shared" si="5"/>
        <v>0.5</v>
      </c>
      <c r="K4" s="11">
        <f t="shared" si="6"/>
        <v>-0.69314718055994529</v>
      </c>
      <c r="L4" s="7">
        <f t="shared" si="0"/>
        <v>1</v>
      </c>
    </row>
    <row r="5" spans="1:12">
      <c r="A5" s="3">
        <v>4</v>
      </c>
      <c r="B5" s="3">
        <v>25</v>
      </c>
      <c r="C5" s="4">
        <v>360</v>
      </c>
      <c r="D5" s="3">
        <v>3</v>
      </c>
      <c r="E5" s="3">
        <v>0</v>
      </c>
      <c r="F5" s="4">
        <f t="shared" si="1"/>
        <v>0</v>
      </c>
      <c r="G5" s="11">
        <f t="shared" si="2"/>
        <v>1</v>
      </c>
      <c r="H5" s="11">
        <f t="shared" si="3"/>
        <v>0.5</v>
      </c>
      <c r="I5" s="11">
        <f t="shared" si="4"/>
        <v>0.5</v>
      </c>
      <c r="J5" s="11">
        <f t="shared" si="5"/>
        <v>0.5</v>
      </c>
      <c r="K5" s="11">
        <f t="shared" si="6"/>
        <v>-0.69314718055994529</v>
      </c>
      <c r="L5" s="7">
        <f t="shared" si="0"/>
        <v>1</v>
      </c>
    </row>
    <row r="6" spans="1:12">
      <c r="A6" s="3">
        <v>5</v>
      </c>
      <c r="B6" s="3">
        <v>19</v>
      </c>
      <c r="C6" s="4">
        <v>380</v>
      </c>
      <c r="D6" s="3">
        <v>4</v>
      </c>
      <c r="E6" s="3">
        <v>1</v>
      </c>
      <c r="F6" s="4">
        <f t="shared" si="1"/>
        <v>0</v>
      </c>
      <c r="G6" s="11">
        <f t="shared" si="2"/>
        <v>1</v>
      </c>
      <c r="H6" s="11">
        <f t="shared" si="3"/>
        <v>0.5</v>
      </c>
      <c r="I6" s="11">
        <f t="shared" si="4"/>
        <v>0.5</v>
      </c>
      <c r="J6" s="11">
        <f t="shared" si="5"/>
        <v>0.5</v>
      </c>
      <c r="K6" s="11">
        <f t="shared" si="6"/>
        <v>-0.69314718055994529</v>
      </c>
      <c r="L6" s="7">
        <f t="shared" si="0"/>
        <v>1</v>
      </c>
    </row>
    <row r="7" spans="1:12">
      <c r="A7" s="3">
        <v>6</v>
      </c>
      <c r="B7" s="3">
        <v>19</v>
      </c>
      <c r="C7" s="4">
        <v>410</v>
      </c>
      <c r="D7" s="3">
        <v>1</v>
      </c>
      <c r="E7" s="3">
        <v>0</v>
      </c>
      <c r="F7" s="4">
        <f t="shared" si="1"/>
        <v>0</v>
      </c>
      <c r="G7" s="11">
        <f t="shared" si="2"/>
        <v>1</v>
      </c>
      <c r="H7" s="11">
        <f t="shared" si="3"/>
        <v>0.5</v>
      </c>
      <c r="I7" s="11">
        <f t="shared" si="4"/>
        <v>0.5</v>
      </c>
      <c r="J7" s="11">
        <f t="shared" si="5"/>
        <v>0.5</v>
      </c>
      <c r="K7" s="11">
        <f t="shared" si="6"/>
        <v>-0.69314718055994529</v>
      </c>
      <c r="L7" s="7">
        <f t="shared" si="0"/>
        <v>1</v>
      </c>
    </row>
    <row r="8" spans="1:12">
      <c r="A8" s="3">
        <v>7</v>
      </c>
      <c r="B8" s="3">
        <v>20</v>
      </c>
      <c r="C8" s="4">
        <v>330</v>
      </c>
      <c r="D8" s="3">
        <v>2</v>
      </c>
      <c r="E8" s="3">
        <v>1</v>
      </c>
      <c r="F8" s="4">
        <f t="shared" si="1"/>
        <v>0</v>
      </c>
      <c r="G8" s="11">
        <f t="shared" si="2"/>
        <v>1</v>
      </c>
      <c r="H8" s="11">
        <f t="shared" si="3"/>
        <v>0.5</v>
      </c>
      <c r="I8" s="11">
        <f t="shared" si="4"/>
        <v>0.5</v>
      </c>
      <c r="J8" s="11">
        <f t="shared" si="5"/>
        <v>0.5</v>
      </c>
      <c r="K8" s="11">
        <f t="shared" si="6"/>
        <v>-0.69314718055994529</v>
      </c>
      <c r="L8" s="7">
        <f t="shared" si="0"/>
        <v>1</v>
      </c>
    </row>
    <row r="9" spans="1:12">
      <c r="A9" s="3">
        <v>8</v>
      </c>
      <c r="B9" s="3">
        <v>21</v>
      </c>
      <c r="C9" s="4">
        <v>350</v>
      </c>
      <c r="D9" s="3">
        <v>2</v>
      </c>
      <c r="E9" s="3">
        <v>0</v>
      </c>
      <c r="F9" s="4">
        <f t="shared" si="1"/>
        <v>0</v>
      </c>
      <c r="G9" s="11">
        <f t="shared" si="2"/>
        <v>1</v>
      </c>
      <c r="H9" s="11">
        <f t="shared" si="3"/>
        <v>0.5</v>
      </c>
      <c r="I9" s="11">
        <f t="shared" si="4"/>
        <v>0.5</v>
      </c>
      <c r="J9" s="11">
        <f t="shared" si="5"/>
        <v>0.5</v>
      </c>
      <c r="K9" s="11">
        <f t="shared" si="6"/>
        <v>-0.69314718055994529</v>
      </c>
      <c r="L9" s="7">
        <f t="shared" si="0"/>
        <v>1</v>
      </c>
    </row>
    <row r="10" spans="1:12">
      <c r="A10" s="3">
        <v>9</v>
      </c>
      <c r="B10" s="3">
        <v>28</v>
      </c>
      <c r="C10" s="4">
        <v>420</v>
      </c>
      <c r="D10" s="3">
        <v>4</v>
      </c>
      <c r="E10" s="3">
        <v>0</v>
      </c>
      <c r="F10" s="4">
        <f t="shared" si="1"/>
        <v>0</v>
      </c>
      <c r="G10" s="11">
        <f t="shared" si="2"/>
        <v>1</v>
      </c>
      <c r="H10" s="11">
        <f t="shared" si="3"/>
        <v>0.5</v>
      </c>
      <c r="I10" s="11">
        <f t="shared" si="4"/>
        <v>0.5</v>
      </c>
      <c r="J10" s="11">
        <f t="shared" si="5"/>
        <v>0.5</v>
      </c>
      <c r="K10" s="11">
        <f t="shared" si="6"/>
        <v>-0.69314718055994529</v>
      </c>
      <c r="L10" s="7">
        <f t="shared" si="0"/>
        <v>1</v>
      </c>
    </row>
    <row r="11" spans="1:12">
      <c r="A11" s="3">
        <v>10</v>
      </c>
      <c r="B11" s="3">
        <v>31</v>
      </c>
      <c r="C11" s="4">
        <v>380</v>
      </c>
      <c r="D11" s="3">
        <v>3</v>
      </c>
      <c r="E11" s="3">
        <v>0</v>
      </c>
      <c r="F11" s="4">
        <f t="shared" si="1"/>
        <v>0</v>
      </c>
      <c r="G11" s="11">
        <f t="shared" si="2"/>
        <v>1</v>
      </c>
      <c r="H11" s="11">
        <f t="shared" si="3"/>
        <v>0.5</v>
      </c>
      <c r="I11" s="11">
        <f t="shared" si="4"/>
        <v>0.5</v>
      </c>
      <c r="J11" s="11">
        <f t="shared" si="5"/>
        <v>0.5</v>
      </c>
      <c r="K11" s="11">
        <f t="shared" si="6"/>
        <v>-0.69314718055994529</v>
      </c>
      <c r="L11" s="7">
        <f t="shared" si="0"/>
        <v>1</v>
      </c>
    </row>
    <row r="12" spans="1:12">
      <c r="A12" s="3">
        <v>11</v>
      </c>
      <c r="B12" s="3">
        <v>34</v>
      </c>
      <c r="C12" s="4">
        <v>360</v>
      </c>
      <c r="D12" s="3">
        <v>4</v>
      </c>
      <c r="E12" s="3">
        <v>1</v>
      </c>
      <c r="F12" s="4">
        <f t="shared" si="1"/>
        <v>0</v>
      </c>
      <c r="G12" s="11">
        <f t="shared" si="2"/>
        <v>1</v>
      </c>
      <c r="H12" s="11">
        <f t="shared" si="3"/>
        <v>0.5</v>
      </c>
      <c r="I12" s="11">
        <f t="shared" si="4"/>
        <v>0.5</v>
      </c>
      <c r="J12" s="11">
        <f t="shared" si="5"/>
        <v>0.5</v>
      </c>
      <c r="K12" s="11">
        <f t="shared" si="6"/>
        <v>-0.69314718055994529</v>
      </c>
      <c r="L12" s="7">
        <f t="shared" si="0"/>
        <v>1</v>
      </c>
    </row>
    <row r="13" spans="1:12">
      <c r="A13" s="3">
        <v>12</v>
      </c>
      <c r="B13" s="3">
        <v>23</v>
      </c>
      <c r="C13" s="4">
        <v>370</v>
      </c>
      <c r="D13" s="3">
        <v>3</v>
      </c>
      <c r="E13" s="3">
        <v>1</v>
      </c>
      <c r="F13" s="4">
        <f t="shared" si="1"/>
        <v>0</v>
      </c>
      <c r="G13" s="11">
        <f t="shared" si="2"/>
        <v>1</v>
      </c>
      <c r="H13" s="11">
        <f t="shared" si="3"/>
        <v>0.5</v>
      </c>
      <c r="I13" s="11">
        <f t="shared" si="4"/>
        <v>0.5</v>
      </c>
      <c r="J13" s="11">
        <f t="shared" si="5"/>
        <v>0.5</v>
      </c>
      <c r="K13" s="11">
        <f t="shared" si="6"/>
        <v>-0.69314718055994529</v>
      </c>
      <c r="L13" s="7">
        <f t="shared" si="0"/>
        <v>1</v>
      </c>
    </row>
    <row r="14" spans="1:12">
      <c r="A14" s="3">
        <v>13</v>
      </c>
      <c r="B14" s="3">
        <v>27</v>
      </c>
      <c r="C14" s="4">
        <v>360</v>
      </c>
      <c r="D14" s="3">
        <v>2</v>
      </c>
      <c r="E14" s="3">
        <v>0</v>
      </c>
      <c r="F14" s="4">
        <f t="shared" si="1"/>
        <v>0</v>
      </c>
      <c r="G14" s="11">
        <f t="shared" si="2"/>
        <v>1</v>
      </c>
      <c r="H14" s="11">
        <f t="shared" si="3"/>
        <v>0.5</v>
      </c>
      <c r="I14" s="11">
        <f t="shared" si="4"/>
        <v>0.5</v>
      </c>
      <c r="J14" s="11">
        <f t="shared" si="5"/>
        <v>0.5</v>
      </c>
      <c r="K14" s="11">
        <f t="shared" si="6"/>
        <v>-0.69314718055994529</v>
      </c>
      <c r="L14" s="7">
        <f t="shared" si="0"/>
        <v>1</v>
      </c>
    </row>
    <row r="15" spans="1:12">
      <c r="A15" s="3">
        <v>14</v>
      </c>
      <c r="B15" s="3">
        <v>23</v>
      </c>
      <c r="C15" s="4">
        <v>380</v>
      </c>
      <c r="D15" s="3">
        <v>4</v>
      </c>
      <c r="E15" s="3">
        <v>1</v>
      </c>
      <c r="F15" s="4">
        <f t="shared" si="1"/>
        <v>0</v>
      </c>
      <c r="G15" s="11">
        <f t="shared" si="2"/>
        <v>1</v>
      </c>
      <c r="H15" s="11">
        <f t="shared" si="3"/>
        <v>0.5</v>
      </c>
      <c r="I15" s="11">
        <f t="shared" si="4"/>
        <v>0.5</v>
      </c>
      <c r="J15" s="11">
        <f t="shared" si="5"/>
        <v>0.5</v>
      </c>
      <c r="K15" s="11">
        <f t="shared" si="6"/>
        <v>-0.69314718055994529</v>
      </c>
      <c r="L15" s="7">
        <f t="shared" si="0"/>
        <v>1</v>
      </c>
    </row>
    <row r="16" spans="1:12">
      <c r="A16" s="3">
        <v>15</v>
      </c>
      <c r="B16" s="3">
        <v>33</v>
      </c>
      <c r="C16" s="4">
        <v>350</v>
      </c>
      <c r="D16" s="3">
        <v>4</v>
      </c>
      <c r="E16" s="3">
        <v>1</v>
      </c>
      <c r="F16" s="4">
        <f t="shared" si="1"/>
        <v>0</v>
      </c>
      <c r="G16" s="11">
        <f t="shared" si="2"/>
        <v>1</v>
      </c>
      <c r="H16" s="11">
        <f t="shared" si="3"/>
        <v>0.5</v>
      </c>
      <c r="I16" s="11">
        <f t="shared" si="4"/>
        <v>0.5</v>
      </c>
      <c r="J16" s="11">
        <f t="shared" si="5"/>
        <v>0.5</v>
      </c>
      <c r="K16" s="11">
        <f t="shared" si="6"/>
        <v>-0.69314718055994529</v>
      </c>
      <c r="L16" s="7">
        <f t="shared" si="0"/>
        <v>1</v>
      </c>
    </row>
    <row r="17" spans="1:12">
      <c r="A17" s="3">
        <v>16</v>
      </c>
      <c r="B17" s="3">
        <v>29</v>
      </c>
      <c r="C17" s="4">
        <v>370</v>
      </c>
      <c r="D17" s="3">
        <v>4</v>
      </c>
      <c r="E17" s="3">
        <v>0</v>
      </c>
      <c r="F17" s="4">
        <f t="shared" si="1"/>
        <v>0</v>
      </c>
      <c r="G17" s="11">
        <f t="shared" si="2"/>
        <v>1</v>
      </c>
      <c r="H17" s="11">
        <f t="shared" si="3"/>
        <v>0.5</v>
      </c>
      <c r="I17" s="11">
        <f t="shared" si="4"/>
        <v>0.5</v>
      </c>
      <c r="J17" s="11">
        <f t="shared" si="5"/>
        <v>0.5</v>
      </c>
      <c r="K17" s="11">
        <f t="shared" si="6"/>
        <v>-0.69314718055994529</v>
      </c>
      <c r="L17" s="7">
        <f t="shared" si="0"/>
        <v>1</v>
      </c>
    </row>
    <row r="18" spans="1:12">
      <c r="A18" s="3">
        <v>17</v>
      </c>
      <c r="B18" s="3">
        <v>25</v>
      </c>
      <c r="C18" s="4">
        <v>350</v>
      </c>
      <c r="D18" s="3">
        <v>3</v>
      </c>
      <c r="E18" s="3">
        <v>1</v>
      </c>
      <c r="F18" s="4">
        <f t="shared" si="1"/>
        <v>0</v>
      </c>
      <c r="G18" s="11">
        <f t="shared" si="2"/>
        <v>1</v>
      </c>
      <c r="H18" s="11">
        <f t="shared" si="3"/>
        <v>0.5</v>
      </c>
      <c r="I18" s="11">
        <f t="shared" si="4"/>
        <v>0.5</v>
      </c>
      <c r="J18" s="11">
        <f t="shared" si="5"/>
        <v>0.5</v>
      </c>
      <c r="K18" s="11">
        <f t="shared" si="6"/>
        <v>-0.69314718055994529</v>
      </c>
      <c r="L18" s="7">
        <f t="shared" si="0"/>
        <v>1</v>
      </c>
    </row>
    <row r="19" spans="1:12">
      <c r="A19" s="3">
        <v>18</v>
      </c>
      <c r="B19" s="3">
        <v>40</v>
      </c>
      <c r="C19" s="4">
        <v>400</v>
      </c>
      <c r="D19" s="3">
        <v>4</v>
      </c>
      <c r="E19" s="3">
        <v>0</v>
      </c>
      <c r="F19" s="4">
        <f t="shared" si="1"/>
        <v>0</v>
      </c>
      <c r="G19" s="11">
        <f t="shared" si="2"/>
        <v>1</v>
      </c>
      <c r="H19" s="11">
        <f t="shared" si="3"/>
        <v>0.5</v>
      </c>
      <c r="I19" s="11">
        <f t="shared" si="4"/>
        <v>0.5</v>
      </c>
      <c r="J19" s="11">
        <f t="shared" si="5"/>
        <v>0.5</v>
      </c>
      <c r="K19" s="11">
        <f t="shared" si="6"/>
        <v>-0.69314718055994529</v>
      </c>
      <c r="L19" s="7">
        <f t="shared" si="0"/>
        <v>1</v>
      </c>
    </row>
    <row r="20" spans="1:12">
      <c r="A20" s="3">
        <v>19</v>
      </c>
      <c r="B20" s="3">
        <v>24</v>
      </c>
      <c r="C20" s="4">
        <v>370</v>
      </c>
      <c r="D20" s="3">
        <v>5</v>
      </c>
      <c r="E20" s="3">
        <v>1</v>
      </c>
      <c r="F20" s="4">
        <f t="shared" si="1"/>
        <v>0</v>
      </c>
      <c r="G20" s="11">
        <f t="shared" si="2"/>
        <v>1</v>
      </c>
      <c r="H20" s="11">
        <f t="shared" si="3"/>
        <v>0.5</v>
      </c>
      <c r="I20" s="11">
        <f t="shared" si="4"/>
        <v>0.5</v>
      </c>
      <c r="J20" s="11">
        <f t="shared" si="5"/>
        <v>0.5</v>
      </c>
      <c r="K20" s="11">
        <f t="shared" si="6"/>
        <v>-0.69314718055994529</v>
      </c>
      <c r="L20" s="7">
        <f t="shared" si="0"/>
        <v>1</v>
      </c>
    </row>
    <row r="21" spans="1:12">
      <c r="A21" s="5">
        <v>20</v>
      </c>
      <c r="B21" s="5">
        <v>30</v>
      </c>
      <c r="C21" s="6">
        <v>380</v>
      </c>
      <c r="D21" s="5">
        <v>3</v>
      </c>
      <c r="E21" s="5">
        <v>0</v>
      </c>
      <c r="F21" s="6">
        <f t="shared" si="1"/>
        <v>0</v>
      </c>
      <c r="G21" s="12">
        <f t="shared" si="2"/>
        <v>1</v>
      </c>
      <c r="H21" s="12">
        <f t="shared" si="3"/>
        <v>0.5</v>
      </c>
      <c r="I21" s="12">
        <f t="shared" si="4"/>
        <v>0.5</v>
      </c>
      <c r="J21" s="12">
        <f t="shared" si="5"/>
        <v>0.5</v>
      </c>
      <c r="K21" s="12">
        <f t="shared" si="6"/>
        <v>-0.69314718055994529</v>
      </c>
      <c r="L21" s="9">
        <f t="shared" si="0"/>
        <v>1</v>
      </c>
    </row>
    <row r="23" spans="1:12" ht="16.5">
      <c r="B23" s="16" t="s">
        <v>38</v>
      </c>
      <c r="C23" s="16" t="s">
        <v>39</v>
      </c>
      <c r="D23" s="16" t="s">
        <v>40</v>
      </c>
      <c r="E23" s="17" t="s">
        <v>35</v>
      </c>
      <c r="K23" s="15" t="s">
        <v>8</v>
      </c>
    </row>
    <row r="24" spans="1:12">
      <c r="B24" s="14">
        <v>0</v>
      </c>
      <c r="C24" s="14">
        <v>0</v>
      </c>
      <c r="D24" s="14">
        <v>0</v>
      </c>
      <c r="E24" s="14">
        <v>0</v>
      </c>
      <c r="F24" s="3"/>
      <c r="K24" s="14">
        <f>SUM(K2:K21)</f>
        <v>-13.862943611198906</v>
      </c>
    </row>
  </sheetData>
  <sortState ref="A2:L21">
    <sortCondition ref="A2"/>
  </sortState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判別的中率2</vt:lpstr>
      <vt:lpstr>変数選択2-2</vt:lpstr>
      <vt:lpstr>変数選択2-1</vt:lpstr>
      <vt:lpstr>変数選択1-3</vt:lpstr>
      <vt:lpstr>変数選択1-2</vt:lpstr>
      <vt:lpstr>変数選択1-1</vt:lpstr>
      <vt:lpstr>判別的中率1</vt:lpstr>
      <vt:lpstr>ロジスティック回帰_結果</vt:lpstr>
      <vt:lpstr>ロジスティック回帰_初期値</vt:lpstr>
      <vt:lpstr>ロジスティック回帰_データ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atsuho</cp:lastModifiedBy>
  <dcterms:created xsi:type="dcterms:W3CDTF">2008-11-14T13:27:55Z</dcterms:created>
  <dcterms:modified xsi:type="dcterms:W3CDTF">2009-04-14T12:52:24Z</dcterms:modified>
</cp:coreProperties>
</file>