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015" windowHeight="7530" firstSheet="2" activeTab="5"/>
  </bookViews>
  <sheets>
    <sheet name="散布図" sheetId="12" r:id="rId1"/>
    <sheet name="分析結果（残差平方和）" sheetId="9" r:id="rId2"/>
    <sheet name="初期値（残差平方和）" sheetId="4" r:id="rId3"/>
    <sheet name="分析結果（残差の絶対値の和）" sheetId="8" r:id="rId4"/>
    <sheet name="初期値（残差の絶対値の和）" sheetId="7" r:id="rId5"/>
    <sheet name="アンスコムのデータ" sheetId="1" r:id="rId6"/>
  </sheets>
  <definedNames>
    <definedName name="solver_adj" localSheetId="5" hidden="1">アンスコムのデータ!#REF!</definedName>
    <definedName name="solver_adj" localSheetId="4" hidden="1">'初期値（残差の絶対値の和）'!$B$15:$C$15</definedName>
    <definedName name="solver_adj" localSheetId="2" hidden="1">'初期値（残差平方和）'!$B$15:$C$15</definedName>
    <definedName name="solver_adj" localSheetId="3" hidden="1">'分析結果（残差の絶対値の和）'!$B$15:$C$15</definedName>
    <definedName name="solver_adj" localSheetId="1" hidden="1">'分析結果（残差平方和）'!$B$15:$C$15</definedName>
    <definedName name="solver_cvg" localSheetId="5" hidden="1">0.0001</definedName>
    <definedName name="solver_cvg" localSheetId="4" hidden="1">0.0001</definedName>
    <definedName name="solver_cvg" localSheetId="2" hidden="1">0.0001</definedName>
    <definedName name="solver_cvg" localSheetId="3" hidden="1">0.0001</definedName>
    <definedName name="solver_cvg" localSheetId="1" hidden="1">0.0001</definedName>
    <definedName name="solver_drv" localSheetId="5" hidden="1">1</definedName>
    <definedName name="solver_drv" localSheetId="4" hidden="1">1</definedName>
    <definedName name="solver_drv" localSheetId="2" hidden="1">1</definedName>
    <definedName name="solver_drv" localSheetId="3" hidden="1">1</definedName>
    <definedName name="solver_drv" localSheetId="1" hidden="1">1</definedName>
    <definedName name="solver_est" localSheetId="5" hidden="1">1</definedName>
    <definedName name="solver_est" localSheetId="4" hidden="1">1</definedName>
    <definedName name="solver_est" localSheetId="2" hidden="1">1</definedName>
    <definedName name="solver_est" localSheetId="3" hidden="1">1</definedName>
    <definedName name="solver_est" localSheetId="1" hidden="1">1</definedName>
    <definedName name="solver_itr" localSheetId="5" hidden="1">100</definedName>
    <definedName name="solver_itr" localSheetId="4" hidden="1">100</definedName>
    <definedName name="solver_itr" localSheetId="2" hidden="1">100</definedName>
    <definedName name="solver_itr" localSheetId="3" hidden="1">100</definedName>
    <definedName name="solver_itr" localSheetId="1" hidden="1">100</definedName>
    <definedName name="solver_lin" localSheetId="5" hidden="1">2</definedName>
    <definedName name="solver_lin" localSheetId="4" hidden="1">2</definedName>
    <definedName name="solver_lin" localSheetId="2" hidden="1">2</definedName>
    <definedName name="solver_lin" localSheetId="3" hidden="1">2</definedName>
    <definedName name="solver_lin" localSheetId="1" hidden="1">2</definedName>
    <definedName name="solver_neg" localSheetId="5" hidden="1">2</definedName>
    <definedName name="solver_neg" localSheetId="4" hidden="1">2</definedName>
    <definedName name="solver_neg" localSheetId="2" hidden="1">2</definedName>
    <definedName name="solver_neg" localSheetId="3" hidden="1">2</definedName>
    <definedName name="solver_neg" localSheetId="1" hidden="1">2</definedName>
    <definedName name="solver_num" localSheetId="5" hidden="1">0</definedName>
    <definedName name="solver_num" localSheetId="4" hidden="1">0</definedName>
    <definedName name="solver_num" localSheetId="2" hidden="1">0</definedName>
    <definedName name="solver_num" localSheetId="3" hidden="1">0</definedName>
    <definedName name="solver_num" localSheetId="1" hidden="1">0</definedName>
    <definedName name="solver_nwt" localSheetId="5" hidden="1">1</definedName>
    <definedName name="solver_nwt" localSheetId="4" hidden="1">1</definedName>
    <definedName name="solver_nwt" localSheetId="2" hidden="1">1</definedName>
    <definedName name="solver_nwt" localSheetId="3" hidden="1">1</definedName>
    <definedName name="solver_nwt" localSheetId="1" hidden="1">1</definedName>
    <definedName name="solver_opt" localSheetId="5" hidden="1">アンスコムのデータ!#REF!</definedName>
    <definedName name="solver_opt" localSheetId="4" hidden="1">'初期値（残差の絶対値の和）'!$D$15</definedName>
    <definedName name="solver_opt" localSheetId="2" hidden="1">'初期値（残差平方和）'!$D$15</definedName>
    <definedName name="solver_opt" localSheetId="3" hidden="1">'分析結果（残差の絶対値の和）'!$D$15</definedName>
    <definedName name="solver_opt" localSheetId="1" hidden="1">'分析結果（残差平方和）'!$D$15</definedName>
    <definedName name="solver_pre" localSheetId="5" hidden="1">0.000001</definedName>
    <definedName name="solver_pre" localSheetId="4" hidden="1">0.000001</definedName>
    <definedName name="solver_pre" localSheetId="2" hidden="1">0.000001</definedName>
    <definedName name="solver_pre" localSheetId="3" hidden="1">0.000001</definedName>
    <definedName name="solver_pre" localSheetId="1" hidden="1">0.000001</definedName>
    <definedName name="solver_scl" localSheetId="5" hidden="1">2</definedName>
    <definedName name="solver_scl" localSheetId="4" hidden="1">2</definedName>
    <definedName name="solver_scl" localSheetId="2" hidden="1">2</definedName>
    <definedName name="solver_scl" localSheetId="3" hidden="1">2</definedName>
    <definedName name="solver_scl" localSheetId="1" hidden="1">2</definedName>
    <definedName name="solver_sho" localSheetId="5" hidden="1">2</definedName>
    <definedName name="solver_sho" localSheetId="4" hidden="1">2</definedName>
    <definedName name="solver_sho" localSheetId="2" hidden="1">2</definedName>
    <definedName name="solver_sho" localSheetId="3" hidden="1">2</definedName>
    <definedName name="solver_sho" localSheetId="1" hidden="1">2</definedName>
    <definedName name="solver_tim" localSheetId="5" hidden="1">100</definedName>
    <definedName name="solver_tim" localSheetId="4" hidden="1">100</definedName>
    <definedName name="solver_tim" localSheetId="2" hidden="1">100</definedName>
    <definedName name="solver_tim" localSheetId="3" hidden="1">100</definedName>
    <definedName name="solver_tim" localSheetId="1" hidden="1">100</definedName>
    <definedName name="solver_tol" localSheetId="5" hidden="1">0.05</definedName>
    <definedName name="solver_tol" localSheetId="4" hidden="1">0.05</definedName>
    <definedName name="solver_tol" localSheetId="2" hidden="1">0.05</definedName>
    <definedName name="solver_tol" localSheetId="3" hidden="1">0.05</definedName>
    <definedName name="solver_tol" localSheetId="1" hidden="1">0.05</definedName>
    <definedName name="solver_typ" localSheetId="5" hidden="1">2</definedName>
    <definedName name="solver_typ" localSheetId="4" hidden="1">2</definedName>
    <definedName name="solver_typ" localSheetId="2" hidden="1">2</definedName>
    <definedName name="solver_typ" localSheetId="3" hidden="1">2</definedName>
    <definedName name="solver_typ" localSheetId="1" hidden="1">2</definedName>
    <definedName name="solver_val" localSheetId="5" hidden="1">0</definedName>
    <definedName name="solver_val" localSheetId="4" hidden="1">0</definedName>
    <definedName name="solver_val" localSheetId="2" hidden="1">0</definedName>
    <definedName name="solver_val" localSheetId="3" hidden="1">0</definedName>
    <definedName name="solver_val" localSheetId="1" hidden="1">0</definedName>
  </definedNames>
  <calcPr calcId="124519"/>
</workbook>
</file>

<file path=xl/calcChain.xml><?xml version="1.0" encoding="utf-8"?>
<calcChain xmlns="http://schemas.openxmlformats.org/spreadsheetml/2006/main">
  <c r="H6" i="9"/>
  <c r="I6" i="8"/>
  <c r="I8"/>
  <c r="H7" i="9"/>
  <c r="I2" i="8"/>
  <c r="I4"/>
  <c r="I7"/>
  <c r="H8" i="9"/>
  <c r="H4"/>
  <c r="H3"/>
  <c r="H2"/>
  <c r="D15" i="7"/>
  <c r="D12" i="9"/>
  <c r="E12" s="1"/>
  <c r="D11"/>
  <c r="E11" s="1"/>
  <c r="D10"/>
  <c r="E10" s="1"/>
  <c r="D9"/>
  <c r="E9" s="1"/>
  <c r="D8"/>
  <c r="E8" s="1"/>
  <c r="D7"/>
  <c r="E7" s="1"/>
  <c r="D6"/>
  <c r="E6" s="1"/>
  <c r="D5"/>
  <c r="E5" s="1"/>
  <c r="D4"/>
  <c r="E4" s="1"/>
  <c r="D3"/>
  <c r="E3" s="1"/>
  <c r="D2"/>
  <c r="E2" s="1"/>
  <c r="D12" i="8"/>
  <c r="E12" s="1"/>
  <c r="F12" s="1"/>
  <c r="D11"/>
  <c r="E11" s="1"/>
  <c r="F11" s="1"/>
  <c r="D10"/>
  <c r="E10" s="1"/>
  <c r="F10" s="1"/>
  <c r="D9"/>
  <c r="E9" s="1"/>
  <c r="F9" s="1"/>
  <c r="D8"/>
  <c r="E8" s="1"/>
  <c r="F8" s="1"/>
  <c r="D7"/>
  <c r="E7" s="1"/>
  <c r="F7" s="1"/>
  <c r="D6"/>
  <c r="E6" s="1"/>
  <c r="F6" s="1"/>
  <c r="D5"/>
  <c r="E5" s="1"/>
  <c r="F5" s="1"/>
  <c r="D4"/>
  <c r="E4" s="1"/>
  <c r="F4" s="1"/>
  <c r="D3"/>
  <c r="E3" s="1"/>
  <c r="F3" s="1"/>
  <c r="D2"/>
  <c r="E2" s="1"/>
  <c r="F2" s="1"/>
  <c r="D12" i="7"/>
  <c r="E12" s="1"/>
  <c r="F12" s="1"/>
  <c r="E11"/>
  <c r="F11" s="1"/>
  <c r="D11"/>
  <c r="D10"/>
  <c r="E10" s="1"/>
  <c r="F10" s="1"/>
  <c r="D9"/>
  <c r="E9" s="1"/>
  <c r="F9" s="1"/>
  <c r="D8"/>
  <c r="E8" s="1"/>
  <c r="F8" s="1"/>
  <c r="D7"/>
  <c r="E7" s="1"/>
  <c r="F7" s="1"/>
  <c r="D6"/>
  <c r="E6" s="1"/>
  <c r="F6" s="1"/>
  <c r="D5"/>
  <c r="E5" s="1"/>
  <c r="F5" s="1"/>
  <c r="D4"/>
  <c r="E4" s="1"/>
  <c r="F4" s="1"/>
  <c r="D3"/>
  <c r="E3" s="1"/>
  <c r="F3" s="1"/>
  <c r="D2"/>
  <c r="E2" s="1"/>
  <c r="D12" i="4"/>
  <c r="E12" s="1"/>
  <c r="D11"/>
  <c r="E11" s="1"/>
  <c r="D10"/>
  <c r="E10" s="1"/>
  <c r="D9"/>
  <c r="E9" s="1"/>
  <c r="D8"/>
  <c r="E8" s="1"/>
  <c r="D7"/>
  <c r="E7" s="1"/>
  <c r="D6"/>
  <c r="E6" s="1"/>
  <c r="D5"/>
  <c r="E5" s="1"/>
  <c r="D4"/>
  <c r="E4" s="1"/>
  <c r="D3"/>
  <c r="E3" s="1"/>
  <c r="D2"/>
  <c r="E2" s="1"/>
  <c r="I3" i="8" l="1"/>
  <c r="D15"/>
  <c r="D15" i="9"/>
  <c r="F2" i="7"/>
  <c r="D15" i="4"/>
</calcChain>
</file>

<file path=xl/sharedStrings.xml><?xml version="1.0" encoding="utf-8"?>
<sst xmlns="http://schemas.openxmlformats.org/spreadsheetml/2006/main" count="44" uniqueCount="18">
  <si>
    <t>予測値</t>
    <rPh sb="0" eb="3">
      <t>ヨソクチ</t>
    </rPh>
    <phoneticPr fontId="1"/>
  </si>
  <si>
    <r>
      <t>回帰係数</t>
    </r>
    <r>
      <rPr>
        <i/>
        <sz val="11"/>
        <color theme="1"/>
        <rFont val="ＭＳ Ｐゴシック"/>
        <family val="3"/>
        <charset val="128"/>
        <scheme val="minor"/>
      </rPr>
      <t>a</t>
    </r>
    <rPh sb="0" eb="2">
      <t>カイキ</t>
    </rPh>
    <rPh sb="2" eb="4">
      <t>ケイスウ</t>
    </rPh>
    <phoneticPr fontId="1"/>
  </si>
  <si>
    <r>
      <t>定数項</t>
    </r>
    <r>
      <rPr>
        <i/>
        <sz val="11"/>
        <color theme="1"/>
        <rFont val="ＭＳ Ｐゴシック"/>
        <family val="3"/>
        <charset val="128"/>
        <scheme val="minor"/>
      </rPr>
      <t>b</t>
    </r>
    <rPh sb="0" eb="3">
      <t>テイスウコウ</t>
    </rPh>
    <phoneticPr fontId="1"/>
  </si>
  <si>
    <t>残差</t>
    <rPh sb="0" eb="2">
      <t>ザンサ</t>
    </rPh>
    <phoneticPr fontId="1"/>
  </si>
  <si>
    <t>残差の絶対値</t>
    <rPh sb="0" eb="2">
      <t>ザンサ</t>
    </rPh>
    <rPh sb="3" eb="6">
      <t>ゼッタイチ</t>
    </rPh>
    <phoneticPr fontId="1"/>
  </si>
  <si>
    <r>
      <t>残差の平方和</t>
    </r>
    <r>
      <rPr>
        <i/>
        <sz val="11"/>
        <rFont val="ＭＳ Ｐゴシック"/>
        <family val="3"/>
        <charset val="128"/>
      </rPr>
      <t/>
    </r>
    <rPh sb="0" eb="2">
      <t>ザンサ</t>
    </rPh>
    <rPh sb="3" eb="5">
      <t>ヘイホウ</t>
    </rPh>
    <rPh sb="5" eb="6">
      <t>ワ</t>
    </rPh>
    <phoneticPr fontId="4"/>
  </si>
  <si>
    <r>
      <t>残差の絶対値の和</t>
    </r>
    <r>
      <rPr>
        <i/>
        <sz val="11"/>
        <rFont val="ＭＳ Ｐゴシック"/>
        <family val="3"/>
        <charset val="128"/>
      </rPr>
      <t/>
    </r>
    <rPh sb="0" eb="2">
      <t>ザンサ</t>
    </rPh>
    <rPh sb="3" eb="6">
      <t>ゼッタイチ</t>
    </rPh>
    <rPh sb="7" eb="8">
      <t>ワ</t>
    </rPh>
    <phoneticPr fontId="4"/>
  </si>
  <si>
    <r>
      <rPr>
        <sz val="11"/>
        <color theme="1"/>
        <rFont val="ＭＳ Ｐゴシック"/>
        <family val="3"/>
        <charset val="128"/>
        <scheme val="minor"/>
      </rPr>
      <t>説明変数</t>
    </r>
    <r>
      <rPr>
        <i/>
        <sz val="11"/>
        <color theme="1"/>
        <rFont val="ＭＳ Ｐゴシック"/>
        <family val="3"/>
        <charset val="128"/>
        <scheme val="minor"/>
      </rPr>
      <t>x</t>
    </r>
    <rPh sb="0" eb="2">
      <t>セツメイ</t>
    </rPh>
    <rPh sb="2" eb="4">
      <t>ヘンスウ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</si>
  <si>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目的変数</t>
    </r>
    <r>
      <rPr>
        <i/>
        <sz val="11"/>
        <color theme="1"/>
        <rFont val="ＭＳ Ｐゴシック"/>
        <family val="3"/>
        <charset val="128"/>
        <scheme val="minor"/>
      </rPr>
      <t>y</t>
    </r>
    <rPh sb="0" eb="2">
      <t>モクテキ</t>
    </rPh>
    <rPh sb="2" eb="4">
      <t>ヘンスウ</t>
    </rPh>
    <phoneticPr fontId="1"/>
  </si>
  <si>
    <r>
      <t>決定係数</t>
    </r>
    <r>
      <rPr>
        <i/>
        <sz val="11"/>
        <rFont val="ＭＳ Ｐゴシック"/>
        <family val="3"/>
        <charset val="128"/>
      </rPr>
      <t>R</t>
    </r>
    <r>
      <rPr>
        <vertAlign val="superscript"/>
        <sz val="11"/>
        <rFont val="ＭＳ Ｐゴシック"/>
        <family val="3"/>
        <charset val="128"/>
      </rPr>
      <t>2</t>
    </r>
    <rPh sb="0" eb="2">
      <t>ケッテイ</t>
    </rPh>
    <rPh sb="2" eb="4">
      <t>ケイスウ</t>
    </rPh>
    <phoneticPr fontId="4"/>
  </si>
  <si>
    <r>
      <rPr>
        <i/>
        <sz val="11"/>
        <rFont val="ＭＳ Ｐゴシック"/>
        <family val="3"/>
        <charset val="128"/>
      </rPr>
      <t>t</t>
    </r>
    <r>
      <rPr>
        <sz val="11"/>
        <color theme="1"/>
        <rFont val="ＭＳ Ｐゴシック"/>
        <family val="2"/>
        <charset val="128"/>
        <scheme val="minor"/>
      </rPr>
      <t>値</t>
    </r>
    <rPh sb="1" eb="2">
      <t>チ</t>
    </rPh>
    <phoneticPr fontId="4"/>
  </si>
  <si>
    <r>
      <rPr>
        <i/>
        <sz val="11"/>
        <rFont val="ＭＳ Ｐゴシック"/>
        <family val="3"/>
        <charset val="128"/>
      </rPr>
      <t>P</t>
    </r>
    <r>
      <rPr>
        <sz val="11"/>
        <color theme="1"/>
        <rFont val="ＭＳ Ｐゴシック"/>
        <family val="2"/>
        <charset val="128"/>
        <scheme val="minor"/>
      </rPr>
      <t>値</t>
    </r>
    <rPh sb="1" eb="2">
      <t>チ</t>
    </rPh>
    <phoneticPr fontId="4"/>
  </si>
  <si>
    <r>
      <t>説明変数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sz val="11"/>
        <color theme="1"/>
        <rFont val="ＭＳ Ｐゴシック"/>
        <family val="2"/>
        <charset val="128"/>
        <scheme val="minor"/>
      </rPr>
      <t>の偏差平方和</t>
    </r>
    <rPh sb="0" eb="2">
      <t>セツメイ</t>
    </rPh>
    <rPh sb="2" eb="4">
      <t>ヘンスウ</t>
    </rPh>
    <rPh sb="6" eb="8">
      <t>ヘンサ</t>
    </rPh>
    <rPh sb="8" eb="10">
      <t>ヘイホウ</t>
    </rPh>
    <rPh sb="10" eb="11">
      <t>ワ</t>
    </rPh>
    <phoneticPr fontId="4"/>
  </si>
  <si>
    <r>
      <t>目的変数</t>
    </r>
    <r>
      <rPr>
        <i/>
        <sz val="11"/>
        <color theme="1"/>
        <rFont val="ＭＳ Ｐゴシック"/>
        <family val="3"/>
        <charset val="128"/>
        <scheme val="minor"/>
      </rPr>
      <t>y</t>
    </r>
    <r>
      <rPr>
        <sz val="11"/>
        <color theme="1"/>
        <rFont val="ＭＳ Ｐゴシック"/>
        <family val="2"/>
        <charset val="128"/>
        <scheme val="minor"/>
      </rPr>
      <t>の偏差平方和</t>
    </r>
    <r>
      <rPr>
        <i/>
        <sz val="11"/>
        <rFont val="ＭＳ Ｐゴシック"/>
        <family val="3"/>
        <charset val="128"/>
      </rPr>
      <t>S</t>
    </r>
    <r>
      <rPr>
        <i/>
        <vertAlign val="subscript"/>
        <sz val="11"/>
        <rFont val="ＭＳ Ｐゴシック"/>
        <family val="3"/>
        <charset val="128"/>
      </rPr>
      <t>T</t>
    </r>
    <rPh sb="0" eb="2">
      <t>モクテキ</t>
    </rPh>
    <rPh sb="2" eb="4">
      <t>ヘンスウ</t>
    </rPh>
    <rPh sb="6" eb="8">
      <t>ヘンサ</t>
    </rPh>
    <rPh sb="8" eb="11">
      <t>ヘイホウワ</t>
    </rPh>
    <phoneticPr fontId="4"/>
  </si>
  <si>
    <r>
      <t>目的変数</t>
    </r>
    <r>
      <rPr>
        <i/>
        <sz val="11"/>
        <color theme="1"/>
        <rFont val="ＭＳ Ｐゴシック"/>
        <family val="3"/>
        <charset val="128"/>
        <scheme val="minor"/>
      </rPr>
      <t>y</t>
    </r>
    <r>
      <rPr>
        <sz val="11"/>
        <color theme="1"/>
        <rFont val="ＭＳ Ｐゴシック"/>
        <family val="2"/>
        <charset val="128"/>
        <scheme val="minor"/>
      </rPr>
      <t>の予測値の偏差平方和</t>
    </r>
    <r>
      <rPr>
        <i/>
        <sz val="11"/>
        <rFont val="ＭＳ Ｐゴシック"/>
        <family val="3"/>
        <charset val="128"/>
      </rPr>
      <t>S</t>
    </r>
    <r>
      <rPr>
        <i/>
        <vertAlign val="subscript"/>
        <sz val="11"/>
        <rFont val="ＭＳ Ｐゴシック"/>
        <family val="3"/>
        <charset val="128"/>
      </rPr>
      <t>R</t>
    </r>
    <rPh sb="0" eb="2">
      <t>モクテキ</t>
    </rPh>
    <rPh sb="2" eb="4">
      <t>ヘンスウ</t>
    </rPh>
    <rPh sb="6" eb="9">
      <t>ヨソクチ</t>
    </rPh>
    <rPh sb="10" eb="12">
      <t>ヘンサ</t>
    </rPh>
    <rPh sb="12" eb="15">
      <t>ヘイホウワ</t>
    </rPh>
    <phoneticPr fontId="4"/>
  </si>
  <si>
    <r>
      <t>目的変数</t>
    </r>
    <r>
      <rPr>
        <i/>
        <sz val="11"/>
        <color theme="1"/>
        <rFont val="ＭＳ Ｐゴシック"/>
        <family val="3"/>
        <charset val="128"/>
        <scheme val="minor"/>
      </rPr>
      <t>y</t>
    </r>
    <r>
      <rPr>
        <sz val="11"/>
        <color theme="1"/>
        <rFont val="ＭＳ Ｐゴシック"/>
        <family val="2"/>
        <charset val="128"/>
        <scheme val="minor"/>
      </rPr>
      <t>の平均との偏差の絶対値の和</t>
    </r>
    <r>
      <rPr>
        <i/>
        <sz val="11"/>
        <rFont val="ＭＳ Ｐゴシック"/>
        <family val="3"/>
        <charset val="128"/>
      </rPr>
      <t>S</t>
    </r>
    <r>
      <rPr>
        <i/>
        <vertAlign val="subscript"/>
        <sz val="11"/>
        <rFont val="ＭＳ Ｐゴシック"/>
        <family val="3"/>
        <charset val="128"/>
      </rPr>
      <t>T</t>
    </r>
    <rPh sb="0" eb="2">
      <t>モクテキ</t>
    </rPh>
    <rPh sb="2" eb="4">
      <t>ヘンスウ</t>
    </rPh>
    <rPh sb="6" eb="8">
      <t>ヘイキン</t>
    </rPh>
    <rPh sb="10" eb="12">
      <t>ヘンサ</t>
    </rPh>
    <rPh sb="13" eb="15">
      <t>ゼッタイ</t>
    </rPh>
    <rPh sb="15" eb="16">
      <t>チ</t>
    </rPh>
    <rPh sb="17" eb="18">
      <t>ワ</t>
    </rPh>
    <phoneticPr fontId="4"/>
  </si>
  <si>
    <r>
      <t>目的変数</t>
    </r>
    <r>
      <rPr>
        <i/>
        <sz val="11"/>
        <color theme="1"/>
        <rFont val="ＭＳ Ｐゴシック"/>
        <family val="3"/>
        <charset val="128"/>
        <scheme val="minor"/>
      </rPr>
      <t>y</t>
    </r>
    <r>
      <rPr>
        <sz val="11"/>
        <color theme="1"/>
        <rFont val="ＭＳ Ｐゴシック"/>
        <family val="2"/>
        <charset val="128"/>
        <scheme val="minor"/>
      </rPr>
      <t>の予測値の平均との偏差の絶対値の和</t>
    </r>
    <r>
      <rPr>
        <i/>
        <sz val="11"/>
        <rFont val="ＭＳ Ｐゴシック"/>
        <family val="3"/>
        <charset val="128"/>
      </rPr>
      <t>S</t>
    </r>
    <r>
      <rPr>
        <i/>
        <vertAlign val="subscript"/>
        <sz val="11"/>
        <rFont val="ＭＳ Ｐゴシック"/>
        <family val="3"/>
        <charset val="128"/>
      </rPr>
      <t>R</t>
    </r>
    <rPh sb="0" eb="2">
      <t>モクテキ</t>
    </rPh>
    <rPh sb="2" eb="4">
      <t>ヘンスウ</t>
    </rPh>
    <rPh sb="6" eb="9">
      <t>ヨソクチ</t>
    </rPh>
    <rPh sb="10" eb="12">
      <t>ヘイキン</t>
    </rPh>
    <rPh sb="14" eb="16">
      <t>ヘンサ</t>
    </rPh>
    <rPh sb="17" eb="20">
      <t>ゼッタイチ</t>
    </rPh>
    <rPh sb="21" eb="22">
      <t>ワ</t>
    </rPh>
    <phoneticPr fontId="4"/>
  </si>
  <si>
    <r>
      <t>説明変数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sz val="11"/>
        <color theme="1"/>
        <rFont val="ＭＳ Ｐゴシック"/>
        <family val="2"/>
        <charset val="128"/>
        <scheme val="minor"/>
      </rPr>
      <t>の平均との偏差の絶対値の和</t>
    </r>
    <rPh sb="0" eb="2">
      <t>セツメイ</t>
    </rPh>
    <rPh sb="2" eb="4">
      <t>ヘンスウ</t>
    </rPh>
    <rPh sb="6" eb="8">
      <t>ヘイキン</t>
    </rPh>
    <rPh sb="10" eb="12">
      <t>ヘンサ</t>
    </rPh>
    <rPh sb="13" eb="16">
      <t>ゼッタイチ</t>
    </rPh>
    <rPh sb="17" eb="18">
      <t>ワ</t>
    </rPh>
    <phoneticPr fontId="4"/>
  </si>
</sst>
</file>

<file path=xl/styles.xml><?xml version="1.0" encoding="utf-8"?>
<styleSheet xmlns="http://schemas.openxmlformats.org/spreadsheetml/2006/main">
  <numFmts count="3">
    <numFmt numFmtId="176" formatCode="0.000_ "/>
    <numFmt numFmtId="177" formatCode="0.00000_ "/>
    <numFmt numFmtId="178" formatCode="0.0000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i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vertAlign val="subscript"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0" fillId="0" borderId="0" xfId="0" applyNumberFormat="1" applyFont="1" applyBorder="1">
      <alignment vertical="center"/>
    </xf>
    <xf numFmtId="0" fontId="0" fillId="0" borderId="0" xfId="0" applyFont="1">
      <alignment vertical="center"/>
    </xf>
    <xf numFmtId="176" fontId="0" fillId="0" borderId="2" xfId="0" applyNumberFormat="1" applyFont="1" applyBorder="1">
      <alignment vertical="center"/>
    </xf>
    <xf numFmtId="177" fontId="0" fillId="0" borderId="3" xfId="0" applyNumberFormat="1" applyFont="1" applyBorder="1">
      <alignment vertical="center"/>
    </xf>
    <xf numFmtId="178" fontId="0" fillId="0" borderId="3" xfId="0" applyNumberFormat="1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4244032773192769"/>
          <c:y val="5.2824074074074072E-2"/>
          <c:w val="0.80118635210018674"/>
          <c:h val="0.79179024496937978"/>
        </c:manualLayout>
      </c:layout>
      <c:scatterChart>
        <c:scatterStyle val="lineMarker"/>
        <c:ser>
          <c:idx val="0"/>
          <c:order val="0"/>
          <c:tx>
            <c:v>観測値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xVal>
            <c:numRef>
              <c:f>'分析結果（残差の絶対値の和）'!$B$2:$B$12</c:f>
              <c:numCache>
                <c:formatCode>General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</c:numCache>
            </c:numRef>
          </c:xVal>
          <c:yVal>
            <c:numRef>
              <c:f>'分析結果（残差の絶対値の和）'!$C$2:$C$12</c:f>
              <c:numCache>
                <c:formatCode>0.000_ </c:formatCode>
                <c:ptCount val="11"/>
                <c:pt idx="0">
                  <c:v>5.39</c:v>
                </c:pt>
                <c:pt idx="1">
                  <c:v>5.73</c:v>
                </c:pt>
                <c:pt idx="2">
                  <c:v>6.08</c:v>
                </c:pt>
                <c:pt idx="3">
                  <c:v>6.42</c:v>
                </c:pt>
                <c:pt idx="4">
                  <c:v>6.77</c:v>
                </c:pt>
                <c:pt idx="5">
                  <c:v>7.11</c:v>
                </c:pt>
                <c:pt idx="6">
                  <c:v>7.46</c:v>
                </c:pt>
                <c:pt idx="7">
                  <c:v>7.81</c:v>
                </c:pt>
                <c:pt idx="8">
                  <c:v>8.15</c:v>
                </c:pt>
                <c:pt idx="9">
                  <c:v>12.74</c:v>
                </c:pt>
                <c:pt idx="10">
                  <c:v>8.84</c:v>
                </c:pt>
              </c:numCache>
            </c:numRef>
          </c:yVal>
        </c:ser>
        <c:ser>
          <c:idx val="1"/>
          <c:order val="1"/>
          <c:tx>
            <c:v>残差の平方和による予測式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rgbClr val="FF0000"/>
                </a:solidFill>
                <a:prstDash val="sysDash"/>
              </a:ln>
            </c:spPr>
            <c:trendlineType val="linear"/>
            <c:dispEq val="1"/>
            <c:trendlineLbl>
              <c:layout>
                <c:manualLayout>
                  <c:x val="-5.3822629969419021E-2"/>
                  <c:y val="-4.256521332891646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1050" b="0" i="0" baseline="0"/>
                      <a:t>通常の回帰分析</a:t>
                    </a:r>
                    <a:endParaRPr lang="en-US" altLang="ja-JP" sz="1050" b="0" i="0" baseline="0"/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1050" b="0" i="0" baseline="0"/>
                      <a:t>による</a:t>
                    </a:r>
                    <a:r>
                      <a:rPr lang="ja-JP" sz="1050" b="0" i="0" baseline="0"/>
                      <a:t>予測式</a:t>
                    </a:r>
                    <a:endParaRPr lang="en-US" sz="1050"/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y = 0.500x + 3.002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'分析結果（残差平方和）'!$B$2:$B$12</c:f>
              <c:numCache>
                <c:formatCode>General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</c:numCache>
            </c:numRef>
          </c:xVal>
          <c:yVal>
            <c:numRef>
              <c:f>'分析結果（残差平方和）'!$D$2:$D$12</c:f>
              <c:numCache>
                <c:formatCode>0.000_ </c:formatCode>
                <c:ptCount val="11"/>
                <c:pt idx="0">
                  <c:v>5.0013635026173384</c:v>
                </c:pt>
                <c:pt idx="1">
                  <c:v>5.5010907427219911</c:v>
                </c:pt>
                <c:pt idx="2">
                  <c:v>6.0008179828266446</c:v>
                </c:pt>
                <c:pt idx="3">
                  <c:v>6.5005452229312972</c:v>
                </c:pt>
                <c:pt idx="4">
                  <c:v>7.0002724630359499</c:v>
                </c:pt>
                <c:pt idx="5">
                  <c:v>7.4999997031406034</c:v>
                </c:pt>
                <c:pt idx="6">
                  <c:v>7.999726943245256</c:v>
                </c:pt>
                <c:pt idx="7">
                  <c:v>8.4994541833499095</c:v>
                </c:pt>
                <c:pt idx="8">
                  <c:v>8.9991814234545622</c:v>
                </c:pt>
                <c:pt idx="9">
                  <c:v>9.4989086635592166</c:v>
                </c:pt>
                <c:pt idx="10">
                  <c:v>9.9986359036638675</c:v>
                </c:pt>
              </c:numCache>
            </c:numRef>
          </c:yVal>
        </c:ser>
        <c:ser>
          <c:idx val="2"/>
          <c:order val="2"/>
          <c:tx>
            <c:v>残差の絶対値の和による予測式</c:v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accent1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 val="8.3689951600086701E-2"/>
                  <c:y val="0.2155846053223931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50" b="0" i="0" baseline="0">
                        <a:latin typeface="+mn-lt"/>
                        <a:cs typeface="Times New Roman" pitchFamily="18" charset="0"/>
                      </a:rPr>
                      <a:t>y = 0.345x + 4.010</a:t>
                    </a:r>
                    <a:endParaRPr lang="en-US" altLang="ja-JP" sz="1050" i="0">
                      <a:latin typeface="+mn-lt"/>
                      <a:cs typeface="Times New Roman" pitchFamily="18" charset="0"/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ロバスト回帰分析</a:t>
                    </a:r>
                    <a:endParaRPr lang="en-US" altLang="ja-JP"/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5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による</a:t>
                    </a:r>
                    <a:r>
                      <a:rPr lang="ja-JP"/>
                      <a:t>予測式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'分析結果（残差の絶対値の和）'!$B$2:$B$12</c:f>
              <c:numCache>
                <c:formatCode>General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</c:numCache>
            </c:numRef>
          </c:xVal>
          <c:yVal>
            <c:numRef>
              <c:f>'分析結果（残差の絶対値の和）'!$D$2:$D$12</c:f>
              <c:numCache>
                <c:formatCode>0.000_ </c:formatCode>
                <c:ptCount val="11"/>
                <c:pt idx="0">
                  <c:v>5.3899979276570669</c:v>
                </c:pt>
                <c:pt idx="1">
                  <c:v>5.7349977064814404</c:v>
                </c:pt>
                <c:pt idx="2">
                  <c:v>6.0799974853058139</c:v>
                </c:pt>
                <c:pt idx="3">
                  <c:v>6.4249972641301865</c:v>
                </c:pt>
                <c:pt idx="4">
                  <c:v>6.76999704295456</c:v>
                </c:pt>
                <c:pt idx="5">
                  <c:v>7.1149968217789334</c:v>
                </c:pt>
                <c:pt idx="6">
                  <c:v>7.459996600603306</c:v>
                </c:pt>
                <c:pt idx="7">
                  <c:v>7.8049963794276795</c:v>
                </c:pt>
                <c:pt idx="8">
                  <c:v>8.149996158252053</c:v>
                </c:pt>
                <c:pt idx="9">
                  <c:v>8.4949959370764265</c:v>
                </c:pt>
                <c:pt idx="10">
                  <c:v>8.8399957159007982</c:v>
                </c:pt>
              </c:numCache>
            </c:numRef>
          </c:yVal>
        </c:ser>
        <c:axId val="138563584"/>
        <c:axId val="138565504"/>
      </c:scatterChart>
      <c:valAx>
        <c:axId val="138563584"/>
        <c:scaling>
          <c:orientation val="minMax"/>
        </c:scaling>
        <c:axPos val="b"/>
        <c:numFmt formatCode="General" sourceLinked="1"/>
        <c:tickLblPos val="nextTo"/>
        <c:crossAx val="138565504"/>
        <c:crosses val="autoZero"/>
        <c:crossBetween val="midCat"/>
      </c:valAx>
      <c:valAx>
        <c:axId val="138565504"/>
        <c:scaling>
          <c:orientation val="minMax"/>
          <c:max val="15"/>
          <c:min val="0"/>
        </c:scaling>
        <c:axPos val="l"/>
        <c:numFmt formatCode="0_ " sourceLinked="0"/>
        <c:tickLblPos val="nextTo"/>
        <c:crossAx val="138563584"/>
        <c:crosses val="autoZero"/>
        <c:crossBetween val="midCat"/>
        <c:majorUnit val="5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17283536756549012"/>
          <c:y val="4.4694881889763824E-2"/>
          <c:w val="0.20691126180645975"/>
          <c:h val="8.6535797608632267E-2"/>
        </c:manualLayout>
      </c:layout>
      <c:spPr>
        <a:ln>
          <a:solidFill>
            <a:schemeClr val="tx1"/>
          </a:solidFill>
        </a:ln>
      </c:spPr>
    </c:legend>
    <c:plotVisOnly val="1"/>
  </c:chart>
  <c:txPr>
    <a:bodyPr/>
    <a:lstStyle/>
    <a:p>
      <a:pPr>
        <a:defRPr sz="1050"/>
      </a:pPr>
      <a:endParaRPr lang="ja-JP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'分析結果（残差平方和）'!$E$1</c:f>
              <c:strCache>
                <c:ptCount val="1"/>
                <c:pt idx="0">
                  <c:v>残差</c:v>
                </c:pt>
              </c:strCache>
            </c:strRef>
          </c:tx>
          <c:spPr>
            <a:ln w="28575">
              <a:noFill/>
            </a:ln>
          </c:spPr>
          <c:xVal>
            <c:numRef>
              <c:f>'分析結果（残差平方和）'!$B$2:$B$12</c:f>
              <c:numCache>
                <c:formatCode>General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</c:numCache>
            </c:numRef>
          </c:xVal>
          <c:yVal>
            <c:numRef>
              <c:f>'分析結果（残差平方和）'!$E$2:$E$12</c:f>
              <c:numCache>
                <c:formatCode>0.000_ </c:formatCode>
                <c:ptCount val="11"/>
                <c:pt idx="0">
                  <c:v>0.38863649738266126</c:v>
                </c:pt>
                <c:pt idx="1">
                  <c:v>0.22890925727800937</c:v>
                </c:pt>
                <c:pt idx="2">
                  <c:v>7.918201717335549E-2</c:v>
                </c:pt>
                <c:pt idx="3">
                  <c:v>-8.0545222931297289E-2</c:v>
                </c:pt>
                <c:pt idx="4">
                  <c:v>-0.23027246303595028</c:v>
                </c:pt>
                <c:pt idx="5">
                  <c:v>-0.38999970314060306</c:v>
                </c:pt>
                <c:pt idx="6">
                  <c:v>-0.53972694324525605</c:v>
                </c:pt>
                <c:pt idx="7">
                  <c:v>-0.68945418334990993</c:v>
                </c:pt>
                <c:pt idx="8">
                  <c:v>-0.84918142345456182</c:v>
                </c:pt>
                <c:pt idx="9">
                  <c:v>3.2410913364407836</c:v>
                </c:pt>
                <c:pt idx="10">
                  <c:v>-1.1586359036638676</c:v>
                </c:pt>
              </c:numCache>
            </c:numRef>
          </c:yVal>
        </c:ser>
        <c:axId val="139316608"/>
        <c:axId val="144392192"/>
      </c:scatterChart>
      <c:valAx>
        <c:axId val="13931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説明変数</a:t>
                </a: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layout>
            <c:manualLayout>
              <c:xMode val="edge"/>
              <c:yMode val="edge"/>
              <c:x val="0.49088648293963316"/>
              <c:y val="0.92592592592592549"/>
            </c:manualLayout>
          </c:layout>
        </c:title>
        <c:numFmt formatCode="General" sourceLinked="1"/>
        <c:tickLblPos val="nextTo"/>
        <c:crossAx val="144392192"/>
        <c:crosses val="autoZero"/>
        <c:crossBetween val="midCat"/>
      </c:valAx>
      <c:valAx>
        <c:axId val="144392192"/>
        <c:scaling>
          <c:orientation val="minMax"/>
          <c:max val="4.5"/>
          <c:min val="-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layout>
            <c:manualLayout>
              <c:xMode val="edge"/>
              <c:yMode val="edge"/>
              <c:x val="3.0555555555555572E-2"/>
              <c:y val="0.57968175853018467"/>
            </c:manualLayout>
          </c:layout>
        </c:title>
        <c:numFmt formatCode="0.0_ " sourceLinked="0"/>
        <c:tickLblPos val="nextTo"/>
        <c:crossAx val="139316608"/>
        <c:crosses val="autoZero"/>
        <c:crossBetween val="midCat"/>
        <c:majorUnit val="1.5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'分析結果（残差の絶対値の和）'!$E$1</c:f>
              <c:strCache>
                <c:ptCount val="1"/>
                <c:pt idx="0">
                  <c:v>残差</c:v>
                </c:pt>
              </c:strCache>
            </c:strRef>
          </c:tx>
          <c:spPr>
            <a:ln w="28575">
              <a:noFill/>
            </a:ln>
          </c:spPr>
          <c:xVal>
            <c:numRef>
              <c:f>'分析結果（残差の絶対値の和）'!$B$2:$B$12</c:f>
              <c:numCache>
                <c:formatCode>General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</c:numCache>
            </c:numRef>
          </c:xVal>
          <c:yVal>
            <c:numRef>
              <c:f>'分析結果（残差の絶対値の和）'!$E$2:$E$12</c:f>
              <c:numCache>
                <c:formatCode>0.000_ </c:formatCode>
                <c:ptCount val="11"/>
                <c:pt idx="0">
                  <c:v>2.0723429328128873E-6</c:v>
                </c:pt>
                <c:pt idx="1">
                  <c:v>-4.9977064814399341E-3</c:v>
                </c:pt>
                <c:pt idx="2">
                  <c:v>2.5146941862175254E-6</c:v>
                </c:pt>
                <c:pt idx="3">
                  <c:v>-4.9972641301865295E-3</c:v>
                </c:pt>
                <c:pt idx="4">
                  <c:v>2.9570454396221635E-6</c:v>
                </c:pt>
                <c:pt idx="5">
                  <c:v>-4.9968217789331248E-3</c:v>
                </c:pt>
                <c:pt idx="6">
                  <c:v>3.39939669391498E-6</c:v>
                </c:pt>
                <c:pt idx="7">
                  <c:v>5.0036205723200666E-3</c:v>
                </c:pt>
                <c:pt idx="8">
                  <c:v>3.8417479473196181E-6</c:v>
                </c:pt>
                <c:pt idx="9">
                  <c:v>4.2450040629235737</c:v>
                </c:pt>
                <c:pt idx="10">
                  <c:v>4.2840992016124346E-6</c:v>
                </c:pt>
              </c:numCache>
            </c:numRef>
          </c:yVal>
        </c:ser>
        <c:axId val="144540800"/>
        <c:axId val="144546048"/>
      </c:scatterChart>
      <c:valAx>
        <c:axId val="144540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説明変数</a:t>
                </a: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layout>
            <c:manualLayout>
              <c:xMode val="edge"/>
              <c:yMode val="edge"/>
              <c:x val="0.49088648293963383"/>
              <c:y val="0.92592592592592549"/>
            </c:manualLayout>
          </c:layout>
        </c:title>
        <c:numFmt formatCode="General" sourceLinked="1"/>
        <c:tickLblPos val="nextTo"/>
        <c:crossAx val="144546048"/>
        <c:crosses val="autoZero"/>
        <c:crossBetween val="midCat"/>
      </c:valAx>
      <c:valAx>
        <c:axId val="144546048"/>
        <c:scaling>
          <c:orientation val="minMax"/>
          <c:max val="4.5"/>
          <c:min val="-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</a:p>
            </c:rich>
          </c:tx>
          <c:layout>
            <c:manualLayout>
              <c:xMode val="edge"/>
              <c:yMode val="edge"/>
              <c:x val="3.0555555555555582E-2"/>
              <c:y val="0.57968175853018555"/>
            </c:manualLayout>
          </c:layout>
        </c:title>
        <c:numFmt formatCode="0.0_ " sourceLinked="0"/>
        <c:tickLblPos val="nextTo"/>
        <c:crossAx val="144540800"/>
        <c:crosses val="autoZero"/>
        <c:crossBetween val="midCat"/>
        <c:majorUnit val="1.5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95249</xdr:rowOff>
    </xdr:from>
    <xdr:to>
      <xdr:col>4</xdr:col>
      <xdr:colOff>552450</xdr:colOff>
      <xdr:row>17</xdr:row>
      <xdr:rowOff>123824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19050</xdr:rowOff>
    </xdr:from>
    <xdr:to>
      <xdr:col>6</xdr:col>
      <xdr:colOff>457200</xdr:colOff>
      <xdr:row>32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5</xdr:col>
      <xdr:colOff>819150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/>
  </sheetViews>
  <sheetFormatPr defaultRowHeight="13.5"/>
  <cols>
    <col min="1" max="1" width="3.5" bestFit="1" customWidth="1"/>
    <col min="2" max="3" width="10.375" bestFit="1" customWidth="1"/>
    <col min="4" max="4" width="13.375" bestFit="1" customWidth="1"/>
    <col min="5" max="5" width="7.5" bestFit="1" customWidth="1"/>
    <col min="7" max="7" width="33.375" bestFit="1" customWidth="1"/>
  </cols>
  <sheetData>
    <row r="1" spans="1:8">
      <c r="A1" s="1"/>
      <c r="B1" s="11" t="s">
        <v>7</v>
      </c>
      <c r="C1" s="11" t="s">
        <v>8</v>
      </c>
      <c r="D1" s="1" t="s">
        <v>0</v>
      </c>
      <c r="E1" s="1" t="s">
        <v>3</v>
      </c>
    </row>
    <row r="2" spans="1:8" ht="16.5">
      <c r="A2" s="2">
        <v>1</v>
      </c>
      <c r="B2" s="2">
        <v>4</v>
      </c>
      <c r="C2" s="7">
        <v>5.39</v>
      </c>
      <c r="D2" s="7">
        <f t="shared" ref="D2:D12" si="0">SUMPRODUCT(B2,$B$15)+$C$15</f>
        <v>5.0013635026173384</v>
      </c>
      <c r="E2" s="8">
        <f>C2-D2</f>
        <v>0.38863649738266126</v>
      </c>
      <c r="G2" s="6" t="s">
        <v>13</v>
      </c>
      <c r="H2" s="14">
        <f>VAR(C2:C12)*(11-1)</f>
        <v>41.226199999999835</v>
      </c>
    </row>
    <row r="3" spans="1:8" ht="16.5">
      <c r="A3" s="3">
        <v>2</v>
      </c>
      <c r="B3" s="3">
        <v>5</v>
      </c>
      <c r="C3" s="8">
        <v>5.73</v>
      </c>
      <c r="D3" s="8">
        <f t="shared" si="0"/>
        <v>5.5010907427219911</v>
      </c>
      <c r="E3" s="8">
        <f t="shared" ref="E3:E12" si="1">C3-D3</f>
        <v>0.22890925727800937</v>
      </c>
      <c r="G3" s="17" t="s">
        <v>14</v>
      </c>
      <c r="H3" s="12">
        <f>H2-D15</f>
        <v>27.47000818181694</v>
      </c>
    </row>
    <row r="4" spans="1:8" ht="15.75">
      <c r="A4" s="3">
        <v>3</v>
      </c>
      <c r="B4" s="3">
        <v>6</v>
      </c>
      <c r="C4" s="8">
        <v>6.08</v>
      </c>
      <c r="D4" s="8">
        <f t="shared" si="0"/>
        <v>6.0008179828266446</v>
      </c>
      <c r="E4" s="8">
        <f t="shared" si="1"/>
        <v>7.918201717335549E-2</v>
      </c>
      <c r="G4" s="18" t="s">
        <v>9</v>
      </c>
      <c r="H4" s="9">
        <f>1-(D15/H2)</f>
        <v>0.66632404106653165</v>
      </c>
    </row>
    <row r="5" spans="1:8">
      <c r="A5" s="3">
        <v>4</v>
      </c>
      <c r="B5" s="3">
        <v>7</v>
      </c>
      <c r="C5" s="8">
        <v>6.42</v>
      </c>
      <c r="D5" s="8">
        <f t="shared" si="0"/>
        <v>6.5005452229312972</v>
      </c>
      <c r="E5" s="8">
        <f t="shared" si="1"/>
        <v>-8.0545222931297289E-2</v>
      </c>
      <c r="G5" s="19"/>
      <c r="H5" s="13"/>
    </row>
    <row r="6" spans="1:8">
      <c r="A6" s="3">
        <v>5</v>
      </c>
      <c r="B6" s="3">
        <v>8</v>
      </c>
      <c r="C6" s="8">
        <v>6.77</v>
      </c>
      <c r="D6" s="8">
        <f t="shared" si="0"/>
        <v>7.0002724630359499</v>
      </c>
      <c r="E6" s="8">
        <f t="shared" si="1"/>
        <v>-0.23027246303595028</v>
      </c>
      <c r="G6" s="6" t="s">
        <v>12</v>
      </c>
      <c r="H6" s="14">
        <f>VAR(B2:B12)*(11-1)</f>
        <v>110</v>
      </c>
    </row>
    <row r="7" spans="1:8">
      <c r="A7" s="3">
        <v>6</v>
      </c>
      <c r="B7" s="3">
        <v>9</v>
      </c>
      <c r="C7" s="8">
        <v>7.11</v>
      </c>
      <c r="D7" s="8">
        <f t="shared" si="0"/>
        <v>7.4999997031406034</v>
      </c>
      <c r="E7" s="8">
        <f t="shared" si="1"/>
        <v>-0.38999970314060306</v>
      </c>
      <c r="G7" s="17" t="s">
        <v>10</v>
      </c>
      <c r="H7" s="12">
        <f>B15/SQRT((D15/(11-1-1))/H6)</f>
        <v>4.2393718257469564</v>
      </c>
    </row>
    <row r="8" spans="1:8">
      <c r="A8" s="3">
        <v>7</v>
      </c>
      <c r="B8" s="3">
        <v>10</v>
      </c>
      <c r="C8" s="8">
        <v>7.46</v>
      </c>
      <c r="D8" s="8">
        <f t="shared" si="0"/>
        <v>7.999726943245256</v>
      </c>
      <c r="E8" s="8">
        <f t="shared" si="1"/>
        <v>-0.53972694324525605</v>
      </c>
      <c r="G8" s="18" t="s">
        <v>11</v>
      </c>
      <c r="H8" s="15">
        <f>TDIST(H7,(11-1-1),2)</f>
        <v>2.1763061653955313E-3</v>
      </c>
    </row>
    <row r="9" spans="1:8">
      <c r="A9" s="3">
        <v>8</v>
      </c>
      <c r="B9" s="3">
        <v>11</v>
      </c>
      <c r="C9" s="8">
        <v>7.81</v>
      </c>
      <c r="D9" s="8">
        <f t="shared" si="0"/>
        <v>8.4994541833499095</v>
      </c>
      <c r="E9" s="8">
        <f t="shared" si="1"/>
        <v>-0.68945418334990993</v>
      </c>
    </row>
    <row r="10" spans="1:8">
      <c r="A10" s="3">
        <v>9</v>
      </c>
      <c r="B10" s="3">
        <v>12</v>
      </c>
      <c r="C10" s="8">
        <v>8.15</v>
      </c>
      <c r="D10" s="8">
        <f t="shared" si="0"/>
        <v>8.9991814234545622</v>
      </c>
      <c r="E10" s="8">
        <f t="shared" si="1"/>
        <v>-0.84918142345456182</v>
      </c>
    </row>
    <row r="11" spans="1:8">
      <c r="A11" s="3">
        <v>10</v>
      </c>
      <c r="B11" s="3">
        <v>13</v>
      </c>
      <c r="C11" s="8">
        <v>12.74</v>
      </c>
      <c r="D11" s="8">
        <f t="shared" si="0"/>
        <v>9.4989086635592166</v>
      </c>
      <c r="E11" s="8">
        <f t="shared" si="1"/>
        <v>3.2410913364407836</v>
      </c>
    </row>
    <row r="12" spans="1:8">
      <c r="A12" s="4">
        <v>11</v>
      </c>
      <c r="B12" s="4">
        <v>14</v>
      </c>
      <c r="C12" s="9">
        <v>8.84</v>
      </c>
      <c r="D12" s="9">
        <f t="shared" si="0"/>
        <v>9.9986359036638675</v>
      </c>
      <c r="E12" s="9">
        <f t="shared" si="1"/>
        <v>-1.1586359036638676</v>
      </c>
    </row>
    <row r="14" spans="1:8">
      <c r="B14" s="6" t="s">
        <v>1</v>
      </c>
      <c r="C14" s="1" t="s">
        <v>2</v>
      </c>
      <c r="D14" s="1" t="s">
        <v>5</v>
      </c>
    </row>
    <row r="15" spans="1:8">
      <c r="B15" s="10">
        <v>0.49972724010465303</v>
      </c>
      <c r="C15" s="10">
        <v>3.0024545421987261</v>
      </c>
      <c r="D15" s="5">
        <f>SUMSQ(E2:E12)</f>
        <v>13.756191818182895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/>
  </sheetViews>
  <sheetFormatPr defaultRowHeight="13.5"/>
  <cols>
    <col min="1" max="1" width="3.5" bestFit="1" customWidth="1"/>
    <col min="2" max="3" width="10.375" bestFit="1" customWidth="1"/>
    <col min="4" max="4" width="13.375" bestFit="1" customWidth="1"/>
    <col min="5" max="5" width="7.5" bestFit="1" customWidth="1"/>
  </cols>
  <sheetData>
    <row r="1" spans="1:5">
      <c r="A1" s="1"/>
      <c r="B1" s="11" t="s">
        <v>7</v>
      </c>
      <c r="C1" s="11" t="s">
        <v>8</v>
      </c>
      <c r="D1" s="1" t="s">
        <v>0</v>
      </c>
      <c r="E1" s="1" t="s">
        <v>3</v>
      </c>
    </row>
    <row r="2" spans="1:5">
      <c r="A2" s="2">
        <v>1</v>
      </c>
      <c r="B2" s="2">
        <v>4</v>
      </c>
      <c r="C2" s="7">
        <v>5.39</v>
      </c>
      <c r="D2" s="7">
        <f t="shared" ref="D2:D12" si="0">SUMPRODUCT(B2,$B$15)+$C$15</f>
        <v>0</v>
      </c>
      <c r="E2" s="8">
        <f>C2-D2</f>
        <v>5.39</v>
      </c>
    </row>
    <row r="3" spans="1:5">
      <c r="A3" s="3">
        <v>2</v>
      </c>
      <c r="B3" s="3">
        <v>5</v>
      </c>
      <c r="C3" s="8">
        <v>5.73</v>
      </c>
      <c r="D3" s="8">
        <f t="shared" si="0"/>
        <v>0</v>
      </c>
      <c r="E3" s="8">
        <f t="shared" ref="E3:E12" si="1">C3-D3</f>
        <v>5.73</v>
      </c>
    </row>
    <row r="4" spans="1:5">
      <c r="A4" s="3">
        <v>3</v>
      </c>
      <c r="B4" s="3">
        <v>6</v>
      </c>
      <c r="C4" s="8">
        <v>6.08</v>
      </c>
      <c r="D4" s="8">
        <f t="shared" si="0"/>
        <v>0</v>
      </c>
      <c r="E4" s="8">
        <f t="shared" si="1"/>
        <v>6.08</v>
      </c>
    </row>
    <row r="5" spans="1:5">
      <c r="A5" s="3">
        <v>4</v>
      </c>
      <c r="B5" s="3">
        <v>7</v>
      </c>
      <c r="C5" s="8">
        <v>6.42</v>
      </c>
      <c r="D5" s="8">
        <f t="shared" si="0"/>
        <v>0</v>
      </c>
      <c r="E5" s="8">
        <f t="shared" si="1"/>
        <v>6.42</v>
      </c>
    </row>
    <row r="6" spans="1:5">
      <c r="A6" s="3">
        <v>5</v>
      </c>
      <c r="B6" s="3">
        <v>8</v>
      </c>
      <c r="C6" s="8">
        <v>6.77</v>
      </c>
      <c r="D6" s="8">
        <f t="shared" si="0"/>
        <v>0</v>
      </c>
      <c r="E6" s="8">
        <f t="shared" si="1"/>
        <v>6.77</v>
      </c>
    </row>
    <row r="7" spans="1:5">
      <c r="A7" s="3">
        <v>6</v>
      </c>
      <c r="B7" s="3">
        <v>9</v>
      </c>
      <c r="C7" s="8">
        <v>7.11</v>
      </c>
      <c r="D7" s="8">
        <f t="shared" si="0"/>
        <v>0</v>
      </c>
      <c r="E7" s="8">
        <f t="shared" si="1"/>
        <v>7.11</v>
      </c>
    </row>
    <row r="8" spans="1:5">
      <c r="A8" s="3">
        <v>7</v>
      </c>
      <c r="B8" s="3">
        <v>10</v>
      </c>
      <c r="C8" s="8">
        <v>7.46</v>
      </c>
      <c r="D8" s="8">
        <f t="shared" si="0"/>
        <v>0</v>
      </c>
      <c r="E8" s="8">
        <f t="shared" si="1"/>
        <v>7.46</v>
      </c>
    </row>
    <row r="9" spans="1:5">
      <c r="A9" s="3">
        <v>8</v>
      </c>
      <c r="B9" s="3">
        <v>11</v>
      </c>
      <c r="C9" s="8">
        <v>7.81</v>
      </c>
      <c r="D9" s="8">
        <f t="shared" si="0"/>
        <v>0</v>
      </c>
      <c r="E9" s="8">
        <f t="shared" si="1"/>
        <v>7.81</v>
      </c>
    </row>
    <row r="10" spans="1:5">
      <c r="A10" s="3">
        <v>9</v>
      </c>
      <c r="B10" s="3">
        <v>12</v>
      </c>
      <c r="C10" s="8">
        <v>8.15</v>
      </c>
      <c r="D10" s="8">
        <f t="shared" si="0"/>
        <v>0</v>
      </c>
      <c r="E10" s="8">
        <f t="shared" si="1"/>
        <v>8.15</v>
      </c>
    </row>
    <row r="11" spans="1:5">
      <c r="A11" s="3">
        <v>10</v>
      </c>
      <c r="B11" s="3">
        <v>13</v>
      </c>
      <c r="C11" s="8">
        <v>12.74</v>
      </c>
      <c r="D11" s="8">
        <f t="shared" si="0"/>
        <v>0</v>
      </c>
      <c r="E11" s="8">
        <f t="shared" si="1"/>
        <v>12.74</v>
      </c>
    </row>
    <row r="12" spans="1:5">
      <c r="A12" s="4">
        <v>11</v>
      </c>
      <c r="B12" s="4">
        <v>14</v>
      </c>
      <c r="C12" s="9">
        <v>8.84</v>
      </c>
      <c r="D12" s="9">
        <f t="shared" si="0"/>
        <v>0</v>
      </c>
      <c r="E12" s="9">
        <f t="shared" si="1"/>
        <v>8.84</v>
      </c>
    </row>
    <row r="14" spans="1:5">
      <c r="B14" s="6" t="s">
        <v>1</v>
      </c>
      <c r="C14" s="1" t="s">
        <v>2</v>
      </c>
      <c r="D14" s="1" t="s">
        <v>5</v>
      </c>
    </row>
    <row r="15" spans="1:5">
      <c r="B15" s="10">
        <v>0</v>
      </c>
      <c r="C15" s="10">
        <v>0</v>
      </c>
      <c r="D15" s="5">
        <f>SUMSQ(E2:E12)</f>
        <v>659.97620000000006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5"/>
  <sheetViews>
    <sheetView workbookViewId="0"/>
  </sheetViews>
  <sheetFormatPr defaultRowHeight="13.5"/>
  <cols>
    <col min="1" max="1" width="3.5" bestFit="1" customWidth="1"/>
    <col min="2" max="3" width="10.375" bestFit="1" customWidth="1"/>
    <col min="4" max="4" width="17.5" bestFit="1" customWidth="1"/>
    <col min="5" max="5" width="7.5" bestFit="1" customWidth="1"/>
    <col min="6" max="6" width="13" bestFit="1" customWidth="1"/>
    <col min="8" max="8" width="47.375" bestFit="1" customWidth="1"/>
    <col min="9" max="9" width="8.5" bestFit="1" customWidth="1"/>
  </cols>
  <sheetData>
    <row r="1" spans="1:10">
      <c r="A1" s="1"/>
      <c r="B1" s="11" t="s">
        <v>7</v>
      </c>
      <c r="C1" s="11" t="s">
        <v>8</v>
      </c>
      <c r="D1" s="1" t="s">
        <v>0</v>
      </c>
      <c r="E1" s="1" t="s">
        <v>3</v>
      </c>
      <c r="F1" s="1" t="s">
        <v>4</v>
      </c>
    </row>
    <row r="2" spans="1:10" ht="16.5">
      <c r="A2" s="2">
        <v>1</v>
      </c>
      <c r="B2" s="2">
        <v>4</v>
      </c>
      <c r="C2" s="7">
        <v>5.39</v>
      </c>
      <c r="D2" s="7">
        <f t="shared" ref="D2:D12" si="0">SUMPRODUCT(B2,$B$15)+$C$15</f>
        <v>5.3899979276570669</v>
      </c>
      <c r="E2" s="8">
        <f>C2-D2</f>
        <v>2.0723429328128873E-6</v>
      </c>
      <c r="F2" s="8">
        <f>ABS(E2)</f>
        <v>2.0723429328128873E-6</v>
      </c>
      <c r="H2" s="6" t="s">
        <v>15</v>
      </c>
      <c r="I2" s="14">
        <f>AVEDEV(C2:C12)*(11-1)</f>
        <v>13.709090909090911</v>
      </c>
    </row>
    <row r="3" spans="1:10" ht="16.5">
      <c r="A3" s="3">
        <v>2</v>
      </c>
      <c r="B3" s="3">
        <v>5</v>
      </c>
      <c r="C3" s="8">
        <v>5.73</v>
      </c>
      <c r="D3" s="8">
        <f t="shared" si="0"/>
        <v>5.7349977064814404</v>
      </c>
      <c r="E3" s="8">
        <f t="shared" ref="E3:E12" si="1">C3-D3</f>
        <v>-4.9977064814399341E-3</v>
      </c>
      <c r="F3" s="8">
        <f t="shared" ref="F3:F11" si="2">ABS(E3)</f>
        <v>4.9977064814399341E-3</v>
      </c>
      <c r="H3" s="17" t="s">
        <v>16</v>
      </c>
      <c r="I3" s="12">
        <f>I2-D15</f>
        <v>9.4440723638780568</v>
      </c>
    </row>
    <row r="4" spans="1:10" ht="15.75">
      <c r="A4" s="3">
        <v>3</v>
      </c>
      <c r="B4" s="3">
        <v>6</v>
      </c>
      <c r="C4" s="8">
        <v>6.08</v>
      </c>
      <c r="D4" s="8">
        <f t="shared" si="0"/>
        <v>6.0799974853058139</v>
      </c>
      <c r="E4" s="8">
        <f t="shared" si="1"/>
        <v>2.5146941862175254E-6</v>
      </c>
      <c r="F4" s="8">
        <f t="shared" si="2"/>
        <v>2.5146941862175254E-6</v>
      </c>
      <c r="H4" s="18" t="s">
        <v>9</v>
      </c>
      <c r="I4" s="9">
        <f>1-(D15/I2)</f>
        <v>0.68889122017678117</v>
      </c>
    </row>
    <row r="5" spans="1:10">
      <c r="A5" s="3">
        <v>4</v>
      </c>
      <c r="B5" s="3">
        <v>7</v>
      </c>
      <c r="C5" s="8">
        <v>6.42</v>
      </c>
      <c r="D5" s="8">
        <f t="shared" si="0"/>
        <v>6.4249972641301865</v>
      </c>
      <c r="E5" s="8">
        <f t="shared" si="1"/>
        <v>-4.9972641301865295E-3</v>
      </c>
      <c r="F5" s="8">
        <f t="shared" si="2"/>
        <v>4.9972641301865295E-3</v>
      </c>
      <c r="H5" s="19"/>
      <c r="I5" s="13"/>
    </row>
    <row r="6" spans="1:10">
      <c r="A6" s="3">
        <v>5</v>
      </c>
      <c r="B6" s="3">
        <v>8</v>
      </c>
      <c r="C6" s="8">
        <v>6.77</v>
      </c>
      <c r="D6" s="8">
        <f t="shared" si="0"/>
        <v>6.76999704295456</v>
      </c>
      <c r="E6" s="8">
        <f t="shared" si="1"/>
        <v>2.9570454396221635E-6</v>
      </c>
      <c r="F6" s="8">
        <f t="shared" si="2"/>
        <v>2.9570454396221635E-6</v>
      </c>
      <c r="H6" s="6" t="s">
        <v>17</v>
      </c>
      <c r="I6" s="14">
        <f>VAR(B2:B12)*(11-1)</f>
        <v>110</v>
      </c>
    </row>
    <row r="7" spans="1:10">
      <c r="A7" s="3">
        <v>6</v>
      </c>
      <c r="B7" s="3">
        <v>9</v>
      </c>
      <c r="C7" s="8">
        <v>7.11</v>
      </c>
      <c r="D7" s="8">
        <f t="shared" si="0"/>
        <v>7.1149968217789334</v>
      </c>
      <c r="E7" s="8">
        <f t="shared" si="1"/>
        <v>-4.9968217789331248E-3</v>
      </c>
      <c r="F7" s="8">
        <f t="shared" si="2"/>
        <v>4.9968217789331248E-3</v>
      </c>
      <c r="H7" s="17" t="s">
        <v>10</v>
      </c>
      <c r="I7" s="12">
        <f>B15/SQRT((D15/(11-1-1))/I6)</f>
        <v>5.2562492599303052</v>
      </c>
      <c r="J7" s="20"/>
    </row>
    <row r="8" spans="1:10">
      <c r="A8" s="3">
        <v>7</v>
      </c>
      <c r="B8" s="3">
        <v>10</v>
      </c>
      <c r="C8" s="8">
        <v>7.46</v>
      </c>
      <c r="D8" s="8">
        <f t="shared" si="0"/>
        <v>7.459996600603306</v>
      </c>
      <c r="E8" s="8">
        <f t="shared" si="1"/>
        <v>3.39939669391498E-6</v>
      </c>
      <c r="F8" s="8">
        <f t="shared" si="2"/>
        <v>3.39939669391498E-6</v>
      </c>
      <c r="H8" s="18" t="s">
        <v>11</v>
      </c>
      <c r="I8" s="16">
        <f>TDIST(I7,(11-1-1),2)</f>
        <v>5.2333400374206913E-4</v>
      </c>
    </row>
    <row r="9" spans="1:10">
      <c r="A9" s="3">
        <v>8</v>
      </c>
      <c r="B9" s="3">
        <v>11</v>
      </c>
      <c r="C9" s="8">
        <v>7.81</v>
      </c>
      <c r="D9" s="8">
        <f t="shared" si="0"/>
        <v>7.8049963794276795</v>
      </c>
      <c r="E9" s="8">
        <f t="shared" si="1"/>
        <v>5.0036205723200666E-3</v>
      </c>
      <c r="F9" s="8">
        <f t="shared" si="2"/>
        <v>5.0036205723200666E-3</v>
      </c>
    </row>
    <row r="10" spans="1:10">
      <c r="A10" s="3">
        <v>9</v>
      </c>
      <c r="B10" s="3">
        <v>12</v>
      </c>
      <c r="C10" s="8">
        <v>8.15</v>
      </c>
      <c r="D10" s="8">
        <f t="shared" si="0"/>
        <v>8.149996158252053</v>
      </c>
      <c r="E10" s="8">
        <f t="shared" si="1"/>
        <v>3.8417479473196181E-6</v>
      </c>
      <c r="F10" s="8">
        <f t="shared" si="2"/>
        <v>3.8417479473196181E-6</v>
      </c>
    </row>
    <row r="11" spans="1:10">
      <c r="A11" s="3">
        <v>10</v>
      </c>
      <c r="B11" s="3">
        <v>13</v>
      </c>
      <c r="C11" s="8">
        <v>12.74</v>
      </c>
      <c r="D11" s="8">
        <f t="shared" si="0"/>
        <v>8.4949959370764265</v>
      </c>
      <c r="E11" s="8">
        <f t="shared" si="1"/>
        <v>4.2450040629235737</v>
      </c>
      <c r="F11" s="8">
        <f t="shared" si="2"/>
        <v>4.2450040629235737</v>
      </c>
    </row>
    <row r="12" spans="1:10">
      <c r="A12" s="4">
        <v>11</v>
      </c>
      <c r="B12" s="4">
        <v>14</v>
      </c>
      <c r="C12" s="9">
        <v>8.84</v>
      </c>
      <c r="D12" s="9">
        <f t="shared" si="0"/>
        <v>8.8399957159007982</v>
      </c>
      <c r="E12" s="9">
        <f t="shared" si="1"/>
        <v>4.2840992016124346E-6</v>
      </c>
      <c r="F12" s="9">
        <f>ABS(E12)</f>
        <v>4.2840992016124346E-6</v>
      </c>
    </row>
    <row r="14" spans="1:10">
      <c r="B14" s="6" t="s">
        <v>1</v>
      </c>
      <c r="C14" s="1" t="s">
        <v>2</v>
      </c>
      <c r="D14" s="1" t="s">
        <v>6</v>
      </c>
    </row>
    <row r="15" spans="1:10">
      <c r="B15" s="10">
        <v>0.34499977882437327</v>
      </c>
      <c r="C15" s="10">
        <v>4.0099988123595738</v>
      </c>
      <c r="D15" s="5">
        <f>SUM(F2:F12)</f>
        <v>4.2650185452128548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5"/>
  <sheetViews>
    <sheetView zoomScale="90" zoomScaleNormal="90" workbookViewId="0"/>
  </sheetViews>
  <sheetFormatPr defaultRowHeight="13.5"/>
  <cols>
    <col min="1" max="1" width="3.5" bestFit="1" customWidth="1"/>
    <col min="2" max="3" width="10.375" bestFit="1" customWidth="1"/>
    <col min="4" max="4" width="17.5" bestFit="1" customWidth="1"/>
    <col min="5" max="5" width="7.5" bestFit="1" customWidth="1"/>
    <col min="6" max="6" width="13" bestFit="1" customWidth="1"/>
  </cols>
  <sheetData>
    <row r="1" spans="1:6">
      <c r="A1" s="1"/>
      <c r="B1" s="11" t="s">
        <v>7</v>
      </c>
      <c r="C1" s="11" t="s">
        <v>8</v>
      </c>
      <c r="D1" s="1" t="s">
        <v>0</v>
      </c>
      <c r="E1" s="1" t="s">
        <v>3</v>
      </c>
      <c r="F1" s="1" t="s">
        <v>4</v>
      </c>
    </row>
    <row r="2" spans="1:6">
      <c r="A2" s="2">
        <v>1</v>
      </c>
      <c r="B2" s="2">
        <v>4</v>
      </c>
      <c r="C2" s="7">
        <v>5.39</v>
      </c>
      <c r="D2" s="7">
        <f t="shared" ref="D2:D12" si="0">SUMPRODUCT(B2,$B$15)+$C$15</f>
        <v>0</v>
      </c>
      <c r="E2" s="8">
        <f>C2-D2</f>
        <v>5.39</v>
      </c>
      <c r="F2" s="8">
        <f>ABS(E2)</f>
        <v>5.39</v>
      </c>
    </row>
    <row r="3" spans="1:6">
      <c r="A3" s="3">
        <v>2</v>
      </c>
      <c r="B3" s="3">
        <v>5</v>
      </c>
      <c r="C3" s="8">
        <v>5.73</v>
      </c>
      <c r="D3" s="8">
        <f t="shared" si="0"/>
        <v>0</v>
      </c>
      <c r="E3" s="8">
        <f t="shared" ref="E3:E12" si="1">C3-D3</f>
        <v>5.73</v>
      </c>
      <c r="F3" s="8">
        <f t="shared" ref="F3:F11" si="2">ABS(E3)</f>
        <v>5.73</v>
      </c>
    </row>
    <row r="4" spans="1:6">
      <c r="A4" s="3">
        <v>3</v>
      </c>
      <c r="B4" s="3">
        <v>6</v>
      </c>
      <c r="C4" s="8">
        <v>6.08</v>
      </c>
      <c r="D4" s="8">
        <f t="shared" si="0"/>
        <v>0</v>
      </c>
      <c r="E4" s="8">
        <f t="shared" si="1"/>
        <v>6.08</v>
      </c>
      <c r="F4" s="8">
        <f t="shared" si="2"/>
        <v>6.08</v>
      </c>
    </row>
    <row r="5" spans="1:6">
      <c r="A5" s="3">
        <v>4</v>
      </c>
      <c r="B5" s="3">
        <v>7</v>
      </c>
      <c r="C5" s="8">
        <v>6.42</v>
      </c>
      <c r="D5" s="8">
        <f t="shared" si="0"/>
        <v>0</v>
      </c>
      <c r="E5" s="8">
        <f t="shared" si="1"/>
        <v>6.42</v>
      </c>
      <c r="F5" s="8">
        <f t="shared" si="2"/>
        <v>6.42</v>
      </c>
    </row>
    <row r="6" spans="1:6">
      <c r="A6" s="3">
        <v>5</v>
      </c>
      <c r="B6" s="3">
        <v>8</v>
      </c>
      <c r="C6" s="8">
        <v>6.77</v>
      </c>
      <c r="D6" s="8">
        <f t="shared" si="0"/>
        <v>0</v>
      </c>
      <c r="E6" s="8">
        <f t="shared" si="1"/>
        <v>6.77</v>
      </c>
      <c r="F6" s="8">
        <f t="shared" si="2"/>
        <v>6.77</v>
      </c>
    </row>
    <row r="7" spans="1:6">
      <c r="A7" s="3">
        <v>6</v>
      </c>
      <c r="B7" s="3">
        <v>9</v>
      </c>
      <c r="C7" s="8">
        <v>7.11</v>
      </c>
      <c r="D7" s="8">
        <f t="shared" si="0"/>
        <v>0</v>
      </c>
      <c r="E7" s="8">
        <f t="shared" si="1"/>
        <v>7.11</v>
      </c>
      <c r="F7" s="8">
        <f t="shared" si="2"/>
        <v>7.11</v>
      </c>
    </row>
    <row r="8" spans="1:6">
      <c r="A8" s="3">
        <v>7</v>
      </c>
      <c r="B8" s="3">
        <v>10</v>
      </c>
      <c r="C8" s="8">
        <v>7.46</v>
      </c>
      <c r="D8" s="8">
        <f t="shared" si="0"/>
        <v>0</v>
      </c>
      <c r="E8" s="8">
        <f t="shared" si="1"/>
        <v>7.46</v>
      </c>
      <c r="F8" s="8">
        <f t="shared" si="2"/>
        <v>7.46</v>
      </c>
    </row>
    <row r="9" spans="1:6">
      <c r="A9" s="3">
        <v>8</v>
      </c>
      <c r="B9" s="3">
        <v>11</v>
      </c>
      <c r="C9" s="8">
        <v>7.81</v>
      </c>
      <c r="D9" s="8">
        <f t="shared" si="0"/>
        <v>0</v>
      </c>
      <c r="E9" s="8">
        <f t="shared" si="1"/>
        <v>7.81</v>
      </c>
      <c r="F9" s="8">
        <f t="shared" si="2"/>
        <v>7.81</v>
      </c>
    </row>
    <row r="10" spans="1:6">
      <c r="A10" s="3">
        <v>9</v>
      </c>
      <c r="B10" s="3">
        <v>12</v>
      </c>
      <c r="C10" s="8">
        <v>8.15</v>
      </c>
      <c r="D10" s="8">
        <f t="shared" si="0"/>
        <v>0</v>
      </c>
      <c r="E10" s="8">
        <f t="shared" si="1"/>
        <v>8.15</v>
      </c>
      <c r="F10" s="8">
        <f t="shared" si="2"/>
        <v>8.15</v>
      </c>
    </row>
    <row r="11" spans="1:6">
      <c r="A11" s="3">
        <v>10</v>
      </c>
      <c r="B11" s="3">
        <v>13</v>
      </c>
      <c r="C11" s="8">
        <v>12.74</v>
      </c>
      <c r="D11" s="8">
        <f t="shared" si="0"/>
        <v>0</v>
      </c>
      <c r="E11" s="8">
        <f t="shared" si="1"/>
        <v>12.74</v>
      </c>
      <c r="F11" s="8">
        <f t="shared" si="2"/>
        <v>12.74</v>
      </c>
    </row>
    <row r="12" spans="1:6">
      <c r="A12" s="4">
        <v>11</v>
      </c>
      <c r="B12" s="4">
        <v>14</v>
      </c>
      <c r="C12" s="9">
        <v>8.84</v>
      </c>
      <c r="D12" s="9">
        <f t="shared" si="0"/>
        <v>0</v>
      </c>
      <c r="E12" s="9">
        <f t="shared" si="1"/>
        <v>8.84</v>
      </c>
      <c r="F12" s="9">
        <f>ABS(E12)</f>
        <v>8.84</v>
      </c>
    </row>
    <row r="14" spans="1:6">
      <c r="B14" s="6" t="s">
        <v>1</v>
      </c>
      <c r="C14" s="1" t="s">
        <v>2</v>
      </c>
      <c r="D14" s="1" t="s">
        <v>6</v>
      </c>
    </row>
    <row r="15" spans="1:6">
      <c r="B15" s="10">
        <v>0</v>
      </c>
      <c r="C15" s="10">
        <v>0</v>
      </c>
      <c r="D15" s="5">
        <f>SUM(F2:F12)</f>
        <v>82.500000000000014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/>
  </sheetViews>
  <sheetFormatPr defaultRowHeight="13.5"/>
  <cols>
    <col min="1" max="1" width="3.5" bestFit="1" customWidth="1"/>
    <col min="2" max="3" width="10.375" bestFit="1" customWidth="1"/>
  </cols>
  <sheetData>
    <row r="1" spans="1:3">
      <c r="A1" s="1"/>
      <c r="B1" s="11" t="s">
        <v>7</v>
      </c>
      <c r="C1" s="11" t="s">
        <v>8</v>
      </c>
    </row>
    <row r="2" spans="1:3">
      <c r="A2" s="2">
        <v>1</v>
      </c>
      <c r="B2" s="2">
        <v>4</v>
      </c>
      <c r="C2" s="2">
        <v>5.39</v>
      </c>
    </row>
    <row r="3" spans="1:3">
      <c r="A3" s="3">
        <v>2</v>
      </c>
      <c r="B3" s="3">
        <v>5</v>
      </c>
      <c r="C3" s="3">
        <v>5.73</v>
      </c>
    </row>
    <row r="4" spans="1:3">
      <c r="A4" s="3">
        <v>3</v>
      </c>
      <c r="B4" s="3">
        <v>6</v>
      </c>
      <c r="C4" s="3">
        <v>6.08</v>
      </c>
    </row>
    <row r="5" spans="1:3">
      <c r="A5" s="3">
        <v>4</v>
      </c>
      <c r="B5" s="3">
        <v>7</v>
      </c>
      <c r="C5" s="3">
        <v>6.42</v>
      </c>
    </row>
    <row r="6" spans="1:3">
      <c r="A6" s="3">
        <v>5</v>
      </c>
      <c r="B6" s="3">
        <v>8</v>
      </c>
      <c r="C6" s="3">
        <v>6.77</v>
      </c>
    </row>
    <row r="7" spans="1:3">
      <c r="A7" s="3">
        <v>6</v>
      </c>
      <c r="B7" s="3">
        <v>9</v>
      </c>
      <c r="C7" s="3">
        <v>7.11</v>
      </c>
    </row>
    <row r="8" spans="1:3">
      <c r="A8" s="3">
        <v>7</v>
      </c>
      <c r="B8" s="3">
        <v>10</v>
      </c>
      <c r="C8" s="3">
        <v>7.46</v>
      </c>
    </row>
    <row r="9" spans="1:3">
      <c r="A9" s="3">
        <v>8</v>
      </c>
      <c r="B9" s="3">
        <v>11</v>
      </c>
      <c r="C9" s="3">
        <v>7.81</v>
      </c>
    </row>
    <row r="10" spans="1:3">
      <c r="A10" s="3">
        <v>9</v>
      </c>
      <c r="B10" s="3">
        <v>12</v>
      </c>
      <c r="C10" s="3">
        <v>8.15</v>
      </c>
    </row>
    <row r="11" spans="1:3">
      <c r="A11" s="3">
        <v>10</v>
      </c>
      <c r="B11" s="3">
        <v>13</v>
      </c>
      <c r="C11" s="3">
        <v>12.74</v>
      </c>
    </row>
    <row r="12" spans="1:3">
      <c r="A12" s="4">
        <v>11</v>
      </c>
      <c r="B12" s="4">
        <v>14</v>
      </c>
      <c r="C12" s="4">
        <v>8.84</v>
      </c>
    </row>
  </sheetData>
  <sortState ref="A2:C12">
    <sortCondition ref="B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散布図</vt:lpstr>
      <vt:lpstr>分析結果（残差平方和）</vt:lpstr>
      <vt:lpstr>初期値（残差平方和）</vt:lpstr>
      <vt:lpstr>分析結果（残差の絶対値の和）</vt:lpstr>
      <vt:lpstr>初期値（残差の絶対値の和）</vt:lpstr>
      <vt:lpstr>アンスコムのデータ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2009-02-17T11:44:54Z</dcterms:created>
  <dcterms:modified xsi:type="dcterms:W3CDTF">2009-03-31T17:13:02Z</dcterms:modified>
</cp:coreProperties>
</file>